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aveExternalLinkValues="0" codeName="ЭтаКнига" defaultThemeVersion="124226"/>
  <bookViews>
    <workbookView xWindow="210" yWindow="360" windowWidth="15480" windowHeight="7650"/>
  </bookViews>
  <sheets>
    <sheet name="Записка" sheetId="1" r:id="rId1"/>
    <sheet name="Смета" sheetId="4" r:id="rId2"/>
    <sheet name="Инструкция по заполнению" sheetId="8" r:id="rId3"/>
    <sheet name="Списки" sheetId="2" r:id="rId4"/>
    <sheet name="Согласование ЦБ" sheetId="6" state="hidden" r:id="rId5"/>
    <sheet name="Структура" sheetId="10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Списки!$A$1:$B$305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Смета!$D$5:$E$16</definedName>
    <definedName name="Дек06_2Д">[3]ОтчЗакуп!$FB$6</definedName>
    <definedName name="Дек07">[3]ОтчЗакуп!$EN$6</definedName>
    <definedName name="Должности">Списки!$D$2:$D$279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Смета!$D$5:$D$16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Записка!$A$1:$F$46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Списки!$A$2:$A$232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45621"/>
</workbook>
</file>

<file path=xl/calcChain.xml><?xml version="1.0" encoding="utf-8"?>
<calcChain xmlns="http://schemas.openxmlformats.org/spreadsheetml/2006/main">
  <c r="C20" i="1" l="1"/>
  <c r="A6" i="1" l="1"/>
  <c r="C21" i="1"/>
  <c r="F22" i="1"/>
  <c r="F21" i="1"/>
  <c r="F20" i="1"/>
  <c r="E23" i="1"/>
  <c r="D23" i="1"/>
  <c r="F23" i="1" l="1"/>
  <c r="E13" i="4"/>
  <c r="F13" i="4" s="1"/>
  <c r="E7" i="4"/>
  <c r="F7" i="4" s="1"/>
  <c r="C22" i="1"/>
  <c r="E11" i="4"/>
  <c r="E12" i="4"/>
  <c r="G12" i="4" s="1"/>
  <c r="G13" i="4" l="1"/>
  <c r="G7" i="4"/>
  <c r="D16" i="4"/>
  <c r="D17" i="4"/>
  <c r="C23" i="1" l="1"/>
  <c r="G11" i="4"/>
  <c r="F8" i="4"/>
  <c r="G8" i="4"/>
  <c r="F12" i="4"/>
  <c r="E6" i="4"/>
  <c r="H13" i="4" l="1"/>
  <c r="H12" i="4"/>
  <c r="F6" i="4"/>
  <c r="G5" i="4" s="1"/>
  <c r="C13" i="1"/>
  <c r="C12" i="1"/>
  <c r="C11" i="1"/>
  <c r="C10" i="1"/>
  <c r="C9" i="1"/>
  <c r="C8" i="1"/>
  <c r="H7" i="4" l="1"/>
  <c r="G6" i="4"/>
  <c r="H6" i="4" s="1"/>
  <c r="H8" i="4"/>
  <c r="E5" i="4" l="1"/>
  <c r="F5" i="4" s="1"/>
  <c r="H5" i="4" l="1"/>
  <c r="D9" i="4"/>
  <c r="D5" i="4"/>
  <c r="D7" i="4" s="1"/>
  <c r="D6" i="4"/>
  <c r="D8" i="4" l="1"/>
  <c r="D10" i="4" s="1"/>
  <c r="H18" i="4"/>
  <c r="F11" i="4"/>
  <c r="D15" i="4"/>
  <c r="D12" i="4"/>
  <c r="B3" i="4"/>
  <c r="D11" i="4" l="1"/>
  <c r="D14" i="4" s="1"/>
  <c r="D13" i="4"/>
  <c r="H11" i="4"/>
  <c r="C21" i="4" l="1"/>
  <c r="B29" i="1" s="1"/>
  <c r="C24" i="4"/>
  <c r="C25" i="4"/>
  <c r="C23" i="4"/>
  <c r="I23" i="4" s="1"/>
  <c r="C20" i="4"/>
  <c r="C19" i="4"/>
  <c r="C22" i="4"/>
  <c r="B33" i="1" l="1"/>
  <c r="I25" i="4"/>
  <c r="B32" i="1"/>
  <c r="I24" i="4"/>
  <c r="B31" i="1"/>
  <c r="B30" i="1"/>
  <c r="B28" i="1"/>
  <c r="B27" i="1"/>
  <c r="H24" i="4"/>
  <c r="H22" i="4"/>
  <c r="H20" i="4"/>
  <c r="H21" i="4"/>
  <c r="H23" i="4"/>
  <c r="H25" i="4"/>
  <c r="H19" i="4"/>
  <c r="C28" i="1" l="1"/>
  <c r="C33" i="1"/>
  <c r="I22" i="4"/>
  <c r="C30" i="1"/>
  <c r="C32" i="1"/>
  <c r="I21" i="4"/>
  <c r="C29" i="1"/>
  <c r="I19" i="4"/>
  <c r="C27" i="1"/>
  <c r="C31" i="1"/>
  <c r="I20" i="4"/>
</calcChain>
</file>

<file path=xl/sharedStrings.xml><?xml version="1.0" encoding="utf-8"?>
<sst xmlns="http://schemas.openxmlformats.org/spreadsheetml/2006/main" count="2364" uniqueCount="1413">
  <si>
    <t>Служебная записка о командировании</t>
  </si>
  <si>
    <t>Наименование подразделения</t>
  </si>
  <si>
    <t>Учетный шифр</t>
  </si>
  <si>
    <t>Резерв ректора</t>
  </si>
  <si>
    <t>Многопрофильные олимпиады школьников</t>
  </si>
  <si>
    <t>Декан</t>
  </si>
  <si>
    <t>Профессор</t>
  </si>
  <si>
    <t>Доцент</t>
  </si>
  <si>
    <t>Старший преподаватель</t>
  </si>
  <si>
    <t>Преподаватель</t>
  </si>
  <si>
    <t>Ассистент</t>
  </si>
  <si>
    <t>Эксперт</t>
  </si>
  <si>
    <t>Ведущий аналитик</t>
  </si>
  <si>
    <t>Аналитик</t>
  </si>
  <si>
    <t>Аналитик 1 категории</t>
  </si>
  <si>
    <t>Старший директор по административной работе</t>
  </si>
  <si>
    <t>Старший директор по взаимодействию с органами власти</t>
  </si>
  <si>
    <t>Старший директор по информационным технологиям</t>
  </si>
  <si>
    <t>Старший директор по связям с общественностью</t>
  </si>
  <si>
    <t>Старший директор по финансовой работе</t>
  </si>
  <si>
    <t>Заведующий лабораторией</t>
  </si>
  <si>
    <t>Ведущий научный сотрудник</t>
  </si>
  <si>
    <t>Ведущий программист</t>
  </si>
  <si>
    <t>Ведущий психолог</t>
  </si>
  <si>
    <t>Ведущий редактор</t>
  </si>
  <si>
    <t>Ведущий специалист</t>
  </si>
  <si>
    <t>Ведущий специалист по связям с общественностью</t>
  </si>
  <si>
    <t>Ведущий экономист</t>
  </si>
  <si>
    <t>Ведущий эксперт</t>
  </si>
  <si>
    <t>Ведущий электроник</t>
  </si>
  <si>
    <t>Ведущий юрисконсульт</t>
  </si>
  <si>
    <t>Водитель автомобиля</t>
  </si>
  <si>
    <t>Выпускающий</t>
  </si>
  <si>
    <t>Гардеробщик</t>
  </si>
  <si>
    <t>Главный аналитик</t>
  </si>
  <si>
    <t>Главный библиограф</t>
  </si>
  <si>
    <t>Главный библиотекарь</t>
  </si>
  <si>
    <t>Главный бухгалтер</t>
  </si>
  <si>
    <t>Главный механик</t>
  </si>
  <si>
    <t>Главный научный сотрудник</t>
  </si>
  <si>
    <t>Главный редактор</t>
  </si>
  <si>
    <t>Главный специалист</t>
  </si>
  <si>
    <t>Главный эксперт</t>
  </si>
  <si>
    <t>Главный энергетик</t>
  </si>
  <si>
    <t>Горничная</t>
  </si>
  <si>
    <t>Дворник</t>
  </si>
  <si>
    <t>Дежурный администратор</t>
  </si>
  <si>
    <t>Дежурный бюро пропусков</t>
  </si>
  <si>
    <t>Дежурный по общежитию</t>
  </si>
  <si>
    <t>Делопроизводитель</t>
  </si>
  <si>
    <t>Дизайнер</t>
  </si>
  <si>
    <t>Директор</t>
  </si>
  <si>
    <t>Директор - руководитель аппарата</t>
  </si>
  <si>
    <t>Директор по безопасности</t>
  </si>
  <si>
    <t>Директор по взаимодействию с организациями гражданского общества</t>
  </si>
  <si>
    <t>Директор по взаимодействию с экономическими ведомствами и бизнес- структурами</t>
  </si>
  <si>
    <t>Директор по дополнительному профессиональному образованию</t>
  </si>
  <si>
    <t>Директор по информационным технологиям</t>
  </si>
  <si>
    <t>Директор по корпоративным закупкам и торгам</t>
  </si>
  <si>
    <t>Директор по международным связям</t>
  </si>
  <si>
    <t>Директор по научным исследованиям и разработкам</t>
  </si>
  <si>
    <t>Директор по персоналу</t>
  </si>
  <si>
    <t>Директор по правовой работе</t>
  </si>
  <si>
    <t>Директор по работе со студентами и выпускниками</t>
  </si>
  <si>
    <t>Директор по социальным исследованиям</t>
  </si>
  <si>
    <t>Директор программы развития</t>
  </si>
  <si>
    <t>Директор центра</t>
  </si>
  <si>
    <t>Начальник отдела</t>
  </si>
  <si>
    <t>Заведующий бюро</t>
  </si>
  <si>
    <t>Заведующий бюро пропусков</t>
  </si>
  <si>
    <t>Заведующий кабинетом</t>
  </si>
  <si>
    <t>Заведующий канцелярией</t>
  </si>
  <si>
    <t>Заведующий кафе</t>
  </si>
  <si>
    <t>Заведующий общежитием</t>
  </si>
  <si>
    <t>Заведующий отделом</t>
  </si>
  <si>
    <t>Заведующий производством</t>
  </si>
  <si>
    <t>Заведующий редакцией</t>
  </si>
  <si>
    <t>Заведующий секретариатом</t>
  </si>
  <si>
    <t>Заведующий сектором</t>
  </si>
  <si>
    <t>Заведующий складом</t>
  </si>
  <si>
    <t>Заведующий учебно-методическим кабинетом</t>
  </si>
  <si>
    <t>Заведующий хозяйством</t>
  </si>
  <si>
    <t>Заведующий центром</t>
  </si>
  <si>
    <t>Заместитель главного бухгалтера</t>
  </si>
  <si>
    <t>Заместитель главного редактора</t>
  </si>
  <si>
    <t>Заместитель декана</t>
  </si>
  <si>
    <t>Заместитель директора</t>
  </si>
  <si>
    <t xml:space="preserve">Заместитель директора по взаимодействию с органами власти_x000D_
_x000D_
_x000D_
</t>
  </si>
  <si>
    <t>Заместитель директора по дополнительному профессиональному образованию</t>
  </si>
  <si>
    <t>Заместитель директора по финансовой работе</t>
  </si>
  <si>
    <t>Заместитель директора центра</t>
  </si>
  <si>
    <t>Заместитель заведующего лабораторией</t>
  </si>
  <si>
    <t>Заместитель заведующего общежитием</t>
  </si>
  <si>
    <t>Заместитель заведующего отделом</t>
  </si>
  <si>
    <t>Заместитель заведующего производством</t>
  </si>
  <si>
    <t>Заместитель заведующего сектором</t>
  </si>
  <si>
    <t>Заместитель заведующего складом</t>
  </si>
  <si>
    <t>Заместитель заведующего учебно-методическим кабинетом</t>
  </si>
  <si>
    <t>Заместитель заведующего центром</t>
  </si>
  <si>
    <t>Заместитель научного руководителя</t>
  </si>
  <si>
    <t>Заместитель начальника отдела</t>
  </si>
  <si>
    <t>Заместитель начальника управления</t>
  </si>
  <si>
    <t>Заместитель начальника учебной части</t>
  </si>
  <si>
    <t>Заместитель начальника учебной части - старший преподаватель</t>
  </si>
  <si>
    <t>Заместитель первого проректора</t>
  </si>
  <si>
    <t>Заместитель проректора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</si>
  <si>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</si>
  <si>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</si>
  <si>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</si>
  <si>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</si>
  <si>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и.о. начальника службы</t>
  </si>
  <si>
    <t>Инженер</t>
  </si>
  <si>
    <t>Инженер 1 категории</t>
  </si>
  <si>
    <t>Инженер 2 категории</t>
  </si>
  <si>
    <t>Инженер по качеству</t>
  </si>
  <si>
    <t>Инженер по охране труда</t>
  </si>
  <si>
    <t>Инженер-исследователь</t>
  </si>
  <si>
    <t>Инженер-программист</t>
  </si>
  <si>
    <t>Инженер-программист 2 категории</t>
  </si>
  <si>
    <t>Инженер-технолог</t>
  </si>
  <si>
    <t>Инспектор по кадрам</t>
  </si>
  <si>
    <t>Инспектор по кадрам 1 категории</t>
  </si>
  <si>
    <t>Инспектор по кадрам 2 категории</t>
  </si>
  <si>
    <t>Инспектор по контролю за исполнением поручений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</si>
  <si>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</si>
  <si>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</si>
  <si>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</si>
  <si>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</si>
  <si>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</si>
  <si>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</si>
  <si>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Корректор</t>
  </si>
  <si>
    <t>Корреспондент</t>
  </si>
  <si>
    <t>Кухонный рабочий</t>
  </si>
  <si>
    <t>Маляр</t>
  </si>
  <si>
    <t>Мастер</t>
  </si>
  <si>
    <t>Математик</t>
  </si>
  <si>
    <t>Математик 2 категории</t>
  </si>
  <si>
    <t>Старший научный сотрудник</t>
  </si>
  <si>
    <t>Научный сотрудник</t>
  </si>
  <si>
    <t>Менеджер по рекламе</t>
  </si>
  <si>
    <t>Методист</t>
  </si>
  <si>
    <t>Механик</t>
  </si>
  <si>
    <t>Младший научный сотрудник</t>
  </si>
  <si>
    <t>Мойщик</t>
  </si>
  <si>
    <t>Мойщик посуды</t>
  </si>
  <si>
    <t>Монтажер</t>
  </si>
  <si>
    <t>Научный редактор</t>
  </si>
  <si>
    <t>Научный руководитель</t>
  </si>
  <si>
    <t>Начальник военной кафедры</t>
  </si>
  <si>
    <t>Начальник лагеря</t>
  </si>
  <si>
    <t>Начальник отделения учебной и тренировочной аппаратуры</t>
  </si>
  <si>
    <t>Начальник управления</t>
  </si>
  <si>
    <t>Начальник участка</t>
  </si>
  <si>
    <t>Начальник учебной части</t>
  </si>
  <si>
    <t>Начальник учебной части - Заместитель начальника военной кафедры</t>
  </si>
  <si>
    <t>Начальник цикла военной кафедры - старший преподаватель</t>
  </si>
  <si>
    <t>Облицовщик-плиточник</t>
  </si>
  <si>
    <t>Обозреватель</t>
  </si>
  <si>
    <t>Оператор диспетчерской службы</t>
  </si>
  <si>
    <t>Оператор копировальных и множительных машин</t>
  </si>
  <si>
    <t>Оператор электронно-вычислительных и вычислительных машин</t>
  </si>
  <si>
    <t>Ответственный секретарь</t>
  </si>
  <si>
    <t>Официант</t>
  </si>
  <si>
    <t>Паркетчик</t>
  </si>
  <si>
    <t>Паспортист</t>
  </si>
  <si>
    <t>Пекарь</t>
  </si>
  <si>
    <t>Первый заместитель декана</t>
  </si>
  <si>
    <t>Первый проректор</t>
  </si>
  <si>
    <t>Переплетчик</t>
  </si>
  <si>
    <t>Печатник плоской печати</t>
  </si>
  <si>
    <t>Плотник</t>
  </si>
  <si>
    <t>Повар</t>
  </si>
  <si>
    <t>Подсобный рабочий</t>
  </si>
  <si>
    <t>Помощник директора</t>
  </si>
  <si>
    <t>Помощник научного руководителя</t>
  </si>
  <si>
    <t>Помощник первого проректора</t>
  </si>
  <si>
    <t>Помощник проректора</t>
  </si>
  <si>
    <t>Помощник ректора</t>
  </si>
  <si>
    <t>Президент</t>
  </si>
  <si>
    <t>Программист</t>
  </si>
  <si>
    <t>Программист 1 категории</t>
  </si>
  <si>
    <t>Проректор</t>
  </si>
  <si>
    <t>Профессор-исследователь</t>
  </si>
  <si>
    <t>Психолог</t>
  </si>
  <si>
    <t>Рабочий высокой квалификации</t>
  </si>
  <si>
    <t>Рабочий по комплексному обслуживанию и ремонту зданий</t>
  </si>
  <si>
    <t>Редактор</t>
  </si>
  <si>
    <t>Редактор 1 категории</t>
  </si>
  <si>
    <t>Режиссер видеомонтажа</t>
  </si>
  <si>
    <t>Ректор</t>
  </si>
  <si>
    <t>Референт</t>
  </si>
  <si>
    <t>Руководитель группы</t>
  </si>
  <si>
    <t>Руководитель департамента</t>
  </si>
  <si>
    <t>Руководитель коллектива</t>
  </si>
  <si>
    <t>Руководитель проекта</t>
  </si>
  <si>
    <t>Руководитель секретариата</t>
  </si>
  <si>
    <t>Руководитель центра</t>
  </si>
  <si>
    <t>Руководитель школы</t>
  </si>
  <si>
    <t>Секретарь</t>
  </si>
  <si>
    <t>Секретарь учебной части</t>
  </si>
  <si>
    <t>Слесарь-сантехник</t>
  </si>
  <si>
    <t>Советник</t>
  </si>
  <si>
    <t>Социальный педагог</t>
  </si>
  <si>
    <t>Специалист</t>
  </si>
  <si>
    <t>Специалист по кадрам</t>
  </si>
  <si>
    <t>Специалист по кадрам 1 категории</t>
  </si>
  <si>
    <t>Специалист по кадрам 2 категории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</si>
  <si>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</si>
  <si>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</si>
  <si>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</si>
  <si>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</si>
  <si>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Менеджер</t>
  </si>
  <si>
    <t>Стажер-исследователь</t>
  </si>
  <si>
    <t>Старший администратор</t>
  </si>
  <si>
    <t>Старший администратор дежурный</t>
  </si>
  <si>
    <t>Старший дежурный по общежитию</t>
  </si>
  <si>
    <t>Администратор</t>
  </si>
  <si>
    <t>Администратор дежурный</t>
  </si>
  <si>
    <t>Администратор-кассир</t>
  </si>
  <si>
    <t>Старший диспетчер</t>
  </si>
  <si>
    <t>Старший инженер</t>
  </si>
  <si>
    <t>Старший инспектор по контролю за исполнением поручений</t>
  </si>
  <si>
    <t>Старший лаборант</t>
  </si>
  <si>
    <t>Старший методист</t>
  </si>
  <si>
    <t>Статистик</t>
  </si>
  <si>
    <t>Столяр</t>
  </si>
  <si>
    <t>Техник</t>
  </si>
  <si>
    <t>Техник 1 категории</t>
  </si>
  <si>
    <t>Техник-программист</t>
  </si>
  <si>
    <t>Технический редактор</t>
  </si>
  <si>
    <t>Товаровед</t>
  </si>
  <si>
    <t>Тракторист-машинист</t>
  </si>
  <si>
    <t>Уборщик производственных и служебных помещений</t>
  </si>
  <si>
    <t>Уборщик служебных помещений</t>
  </si>
  <si>
    <t>Учебный мастер</t>
  </si>
  <si>
    <t>Ученый секретарь</t>
  </si>
  <si>
    <t>Фельдшер</t>
  </si>
  <si>
    <t>Художественный редактор</t>
  </si>
  <si>
    <t>Художник</t>
  </si>
  <si>
    <t>Швея</t>
  </si>
  <si>
    <t>Шеф-редактор</t>
  </si>
  <si>
    <t>Экономист</t>
  </si>
  <si>
    <t>Экспедитор</t>
  </si>
  <si>
    <t>Юрисконсульт</t>
  </si>
  <si>
    <t>Юрисконсульт 1 категории</t>
  </si>
  <si>
    <t>Диспетчер</t>
  </si>
  <si>
    <t>Лаборант</t>
  </si>
  <si>
    <t>Архивариус</t>
  </si>
  <si>
    <t>Ассистент звукорежиссера</t>
  </si>
  <si>
    <t>Бармен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</si>
  <si>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</si>
  <si>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</si>
  <si>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</si>
  <si>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</si>
  <si>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</si>
  <si>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Буфетчик</t>
  </si>
  <si>
    <t>Бухгалтер</t>
  </si>
  <si>
    <t>Бухгалтер 1 категории</t>
  </si>
  <si>
    <t>Бухгалтер 2 категории</t>
  </si>
  <si>
    <t>Агент по снабжению</t>
  </si>
  <si>
    <t>Ведущий библиограф</t>
  </si>
  <si>
    <t>Ведущий библиотекарь</t>
  </si>
  <si>
    <t>Ведущий бухгалтер</t>
  </si>
  <si>
    <t>Ведущий дизайнер</t>
  </si>
  <si>
    <t>Ведущий инженер</t>
  </si>
  <si>
    <t>Ведущий инженер по охране труда</t>
  </si>
  <si>
    <t>Ведущий инженер-программист</t>
  </si>
  <si>
    <t>Ведущий математик</t>
  </si>
  <si>
    <t>Штукатур</t>
  </si>
  <si>
    <t>Электромонтер по ремонту и обслуживанию электрооборудования</t>
  </si>
  <si>
    <t>Электроник 1 категории</t>
  </si>
  <si>
    <t>Электроник 2 категории</t>
  </si>
  <si>
    <t>Электрогазосварщик</t>
  </si>
  <si>
    <t>Должность</t>
  </si>
  <si>
    <t>Мастер производственного обучения вождению боевых машин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</si>
  <si>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</si>
  <si>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</si>
  <si>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</si>
  <si>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</si>
  <si>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</si>
  <si>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</si>
  <si>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</si>
  <si>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</si>
  <si>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</si>
  <si>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</si>
  <si>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</si>
  <si>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</si>
  <si>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</si>
  <si>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</si>
  <si>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</si>
  <si>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</si>
  <si>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</si>
  <si>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</si>
  <si>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</si>
  <si>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</si>
  <si>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</si>
  <si>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</si>
  <si>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</si>
  <si>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</si>
  <si>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</si>
  <si>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</si>
  <si>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</si>
  <si>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</si>
  <si>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</si>
  <si>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</si>
  <si>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X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</si>
  <si>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</si>
  <si>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</si>
  <si>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</si>
  <si>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</si>
  <si>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</si>
  <si>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</si>
  <si>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</si>
  <si>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</si>
  <si>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</si>
  <si>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</si>
  <si>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</si>
  <si>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</si>
  <si>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</si>
  <si>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</si>
  <si>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</si>
  <si>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</si>
  <si>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</si>
  <si>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</si>
  <si>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Направление расходования средств субсидии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</si>
  <si>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</si>
  <si>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</si>
  <si>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</si>
  <si>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</si>
  <si>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</si>
  <si>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</si>
  <si>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</si>
  <si>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</si>
  <si>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</si>
  <si>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</si>
  <si>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</si>
  <si>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</si>
  <si>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</si>
  <si>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</si>
  <si>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</si>
  <si>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</si>
  <si>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</si>
  <si>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</si>
  <si>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</si>
  <si>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</si>
  <si>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</si>
  <si>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</si>
  <si>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</si>
  <si>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</si>
  <si>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</si>
  <si>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</si>
  <si>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</si>
  <si>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</si>
  <si>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</si>
  <si>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</si>
  <si>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</si>
  <si>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</si>
  <si>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</si>
  <si>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</si>
  <si>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</si>
  <si>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</si>
  <si>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</si>
  <si>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</si>
  <si>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</si>
  <si>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</si>
  <si>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</si>
  <si>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</si>
  <si>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</si>
  <si>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</si>
  <si>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</si>
  <si>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</si>
  <si>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</si>
  <si>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</si>
  <si>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</si>
  <si>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</si>
  <si>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</si>
  <si>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</si>
  <si>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</si>
  <si>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</si>
  <si>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</si>
  <si>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</si>
  <si>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</si>
  <si>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</si>
  <si>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</si>
  <si>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</si>
  <si>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</si>
  <si>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</si>
  <si>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</si>
  <si>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</si>
  <si>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</si>
  <si>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</si>
  <si>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</si>
  <si>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</si>
  <si>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</si>
  <si>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</si>
  <si>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</si>
  <si>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</si>
  <si>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</si>
  <si>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</si>
  <si>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</si>
  <si>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</si>
  <si>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</si>
  <si>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</si>
  <si>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</si>
  <si>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</si>
  <si>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</si>
  <si>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</si>
  <si>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</si>
  <si>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</si>
  <si>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</si>
  <si>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</si>
  <si>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</si>
  <si>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</si>
  <si>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</si>
  <si>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</si>
  <si>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</si>
  <si>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</si>
  <si>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</si>
  <si>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</si>
  <si>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</si>
  <si>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</si>
  <si>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</si>
  <si>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</si>
  <si>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</si>
  <si>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Заполняется РАБОТНИКОМ из документа-основания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</si>
  <si>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</si>
  <si>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</si>
  <si>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</si>
  <si>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</si>
  <si>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</si>
  <si>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</si>
  <si>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Источник финансирования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</si>
  <si>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</si>
  <si>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</si>
  <si>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</si>
  <si>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</si>
  <si>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</si>
  <si>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</si>
  <si>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</si>
  <si>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</si>
  <si>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</si>
  <si>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</si>
  <si>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</si>
  <si>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</si>
  <si>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</si>
  <si>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</si>
  <si>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</si>
  <si>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</si>
  <si>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</si>
  <si>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</si>
  <si>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</si>
  <si>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</si>
  <si>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</si>
  <si>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</si>
  <si>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</si>
  <si>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</si>
  <si>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</si>
  <si>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</si>
  <si>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</si>
  <si>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</si>
  <si>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</si>
  <si>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</si>
  <si>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</si>
  <si>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</si>
  <si>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</si>
  <si>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</si>
  <si>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</si>
  <si>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</si>
  <si>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</si>
  <si>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</si>
  <si>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</si>
  <si>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</si>
  <si>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</si>
  <si>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</si>
  <si>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</si>
  <si>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</si>
  <si>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</si>
  <si>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</si>
  <si>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</si>
  <si>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</si>
  <si>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-</t>
  </si>
  <si>
    <t>Источник финансирования командировки (основной)</t>
  </si>
  <si>
    <t>УТВЕРЖДАЮ</t>
  </si>
  <si>
    <t>Дата и № документа-основания</t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</si>
  <si>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(выберите из списка)</t>
    </r>
  </si>
  <si>
    <r>
      <t xml:space="preserve">Оплата принимающей стороны   (выберите из списка). </t>
    </r>
    <r>
      <rPr>
        <i/>
        <sz val="12"/>
        <color theme="3"/>
        <rFont val="Times New Roman"/>
        <family val="1"/>
        <charset val="204"/>
      </rPr>
      <t>Поле обязательно к заполнению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</si>
  <si>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</si>
  <si>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</si>
  <si>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списка)/</t>
    </r>
    <r>
      <rPr>
        <b/>
        <sz val="12"/>
        <rFont val="Times New Roman"/>
        <family val="1"/>
        <charset val="204"/>
      </rPr>
      <t>Город</t>
    </r>
  </si>
  <si>
    <r>
      <t xml:space="preserve">Должность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</t>
    </r>
  </si>
  <si>
    <r>
      <t xml:space="preserve">Наименование структурного подразделения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 нажатием стрелки у правой ячейки)</t>
    </r>
  </si>
  <si>
    <t>Предельная сумма  финан-ия командировки, рублей</t>
  </si>
  <si>
    <t>Должность адресата</t>
  </si>
  <si>
    <t>ФИО</t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</si>
  <si>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</si>
  <si>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</si>
  <si>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</si>
  <si>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</si>
  <si>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</si>
  <si>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</si>
  <si>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</si>
  <si>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</si>
  <si>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</si>
  <si>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</si>
  <si>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</si>
  <si>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</si>
  <si>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</si>
  <si>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</si>
  <si>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</si>
  <si>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</si>
  <si>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</si>
  <si>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</si>
  <si>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</si>
  <si>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</si>
  <si>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</si>
  <si>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</si>
  <si>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</si>
  <si>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</si>
  <si>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</si>
  <si>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</si>
  <si>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</si>
  <si>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</si>
  <si>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</si>
  <si>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</si>
  <si>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</si>
  <si>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</si>
  <si>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</si>
  <si>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</si>
  <si>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</si>
  <si>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</si>
  <si>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</si>
  <si>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</si>
  <si>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</si>
  <si>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</si>
  <si>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</si>
  <si>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</si>
  <si>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</si>
  <si>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</si>
  <si>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</si>
  <si>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</si>
  <si>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</si>
  <si>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</si>
  <si>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</si>
  <si>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</si>
  <si>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</si>
  <si>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</si>
  <si>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</si>
  <si>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</si>
  <si>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</si>
  <si>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</si>
  <si>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</si>
  <si>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</si>
  <si>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</si>
  <si>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</si>
  <si>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</si>
  <si>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</si>
  <si>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</si>
  <si>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</si>
  <si>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</si>
  <si>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</si>
  <si>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</si>
  <si>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</si>
  <si>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</si>
  <si>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</si>
  <si>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</si>
  <si>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</si>
  <si>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</si>
  <si>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</si>
  <si>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</si>
  <si>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</si>
  <si>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</si>
  <si>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</si>
  <si>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</si>
  <si>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</si>
  <si>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</si>
  <si>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</si>
  <si>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</si>
  <si>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</si>
  <si>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</si>
  <si>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</si>
  <si>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</si>
  <si>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</si>
  <si>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</si>
  <si>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</si>
  <si>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</si>
  <si>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</si>
  <si>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</si>
  <si>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</si>
  <si>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</si>
  <si>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</si>
  <si>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</si>
  <si>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</si>
  <si>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</si>
  <si>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</si>
  <si>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</si>
  <si>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</si>
  <si>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</si>
  <si>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</si>
  <si>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</si>
  <si>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</si>
  <si>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</si>
  <si>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</si>
  <si>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</si>
  <si>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</si>
  <si>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</si>
  <si>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</si>
  <si>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</si>
  <si>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</si>
  <si>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</si>
  <si>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</si>
  <si>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</si>
  <si>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</si>
  <si>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</si>
  <si>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</si>
  <si>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</si>
  <si>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</si>
  <si>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</si>
  <si>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</si>
  <si>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</si>
  <si>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</si>
  <si>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</si>
  <si>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</si>
  <si>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</si>
  <si>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</si>
  <si>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</si>
  <si>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</si>
  <si>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</si>
  <si>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</si>
  <si>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</si>
  <si>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</si>
  <si>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</si>
  <si>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</si>
  <si>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</si>
  <si>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</si>
  <si>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</si>
  <si>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</si>
  <si>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</si>
  <si>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</si>
  <si>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</si>
  <si>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</si>
  <si>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</si>
  <si>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</si>
  <si>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</si>
  <si>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</si>
  <si>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</si>
  <si>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</si>
  <si>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</si>
  <si>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</si>
  <si>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</si>
  <si>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</si>
  <si>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</si>
  <si>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</si>
  <si>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</si>
  <si>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</si>
  <si>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</si>
  <si>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</si>
  <si>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</si>
  <si>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</si>
  <si>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</si>
  <si>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</si>
  <si>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</si>
  <si>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</si>
  <si>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</si>
  <si>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</si>
  <si>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</si>
  <si>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</si>
  <si>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</si>
  <si>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</si>
  <si>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</si>
  <si>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</si>
  <si>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</si>
  <si>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</si>
  <si>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</si>
  <si>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</si>
  <si>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</si>
  <si>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</si>
  <si>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</si>
  <si>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</si>
  <si>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</si>
  <si>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</si>
  <si>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</si>
  <si>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</si>
  <si>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</si>
  <si>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</si>
  <si>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</si>
  <si>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</si>
  <si>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</si>
  <si>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</si>
  <si>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</si>
  <si>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</si>
  <si>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</si>
  <si>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</si>
  <si>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</si>
  <si>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</si>
  <si>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</si>
  <si>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</si>
  <si>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</si>
  <si>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</si>
  <si>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</si>
  <si>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</si>
  <si>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</si>
  <si>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</si>
  <si>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</si>
  <si>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</si>
  <si>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</si>
  <si>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</si>
  <si>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</si>
  <si>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</si>
  <si>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</si>
  <si>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</si>
  <si>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</si>
  <si>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</si>
  <si>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</si>
  <si>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</si>
  <si>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</si>
  <si>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</si>
  <si>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</si>
  <si>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</si>
  <si>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</si>
  <si>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</si>
  <si>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</si>
  <si>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>Подпись непосредственного руководителя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</si>
  <si>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</si>
  <si>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</si>
  <si>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</si>
  <si>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</si>
  <si>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</si>
  <si>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</si>
  <si>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</si>
  <si>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(день возвращения)</t>
  </si>
  <si>
    <t>Приложение №1 
к Положению о служебных командировках НИУ ВШЭ. Часть 2.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</si>
  <si>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</si>
  <si>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1.1.1. Создание и поддержка центров передовых исследований</t>
  </si>
  <si>
    <t>1.1.2. Создание и поддержка центров перспективных исследований по актуальным научным направлениям</t>
  </si>
  <si>
    <t>1.1.3. Создание и поддержка международных исследовательских лабораторий</t>
  </si>
  <si>
    <t>1.2.1. Развитие фундаментальных научных исследований</t>
  </si>
  <si>
    <t>1.2.2. Развитие системы эмпирических обследований и базы данных</t>
  </si>
  <si>
    <t>1.2.3. Организация прикладных научных исследований в интересах органов государственной власти, бизнеса и расширение участия научных коллективов ВШЭ в грантовых программах Российского научного фонда, Российского фонда фундаментальных исследований и Российского гуманитарного научного фонда</t>
  </si>
  <si>
    <t>1.2.4. Мониторинг перспективных рынков прикладных научных исследований и разработок, в том числе форсайт перспективных областей исследований и разработок в сфере социальных наук</t>
  </si>
  <si>
    <t>1.2.5. Развитие прикладных научных исследований и разработок в интересах Администрации Президента, Правительства РФ</t>
  </si>
  <si>
    <t>1.2.6. Информационное обеспечение, организация и хранение баз данных</t>
  </si>
  <si>
    <t>1.2.7. Обеспечение поддержки и развития международных научных партнерств</t>
  </si>
  <si>
    <t>1.2.8. Развитие механизмов поддержки инновационного предпринимательства</t>
  </si>
  <si>
    <t>1.3.1. Развитие системы международной экспертизы исследовательских проектов и научных коллективов</t>
  </si>
  <si>
    <t>1.3.2. Развитие системы лингвистической поддержки публикаций на иностранном языке</t>
  </si>
  <si>
    <t>1.3.3. Вывод журналов НИУ ВШЭ на глобальный рынок</t>
  </si>
  <si>
    <t>1.4.1. Профессионализация менеджмента научных исследований</t>
  </si>
  <si>
    <t>1.4.2. Мониторинг закупок прикладных исследований и конкурсов научных фондов,  информирование научных подразделений, факультетов и филиалов об объявленных конкурсах</t>
  </si>
  <si>
    <t>1.4.3. Внедрение новой системы управления наукой на факультетах</t>
  </si>
  <si>
    <t>1.4.4. Методическая поддержка научно-педагогических работников НИУ ВШЭ по участию в международных научных программах и проектах</t>
  </si>
  <si>
    <t>2.1.1. Актуализация образовательных программ в соответствии с запросами международного рынка образовательных услуг</t>
  </si>
  <si>
    <t>2.1.2. Развитие системы оценки эффективности и оценки качества образовательных программ</t>
  </si>
  <si>
    <t>2.1.3. Интернационализация образовательных программ</t>
  </si>
  <si>
    <t>2.1.4. Совершенствование технологий организации учебного процесса</t>
  </si>
  <si>
    <t>2.1.5. Формирование линейки глобально конкурентоспособных образовательных продуктов</t>
  </si>
  <si>
    <t>2.1.6. Развитие электронного обучения для интеграции в глобальный рынок образовательных услуг</t>
  </si>
  <si>
    <t>2.2.1. Развитие модели "Учебный офис"</t>
  </si>
  <si>
    <t>2.2.2. Развитие академического руководства образовательными программами</t>
  </si>
  <si>
    <t>2.3.1. Развитие системы аспирантских школ - внедрение новой модели аспирантской подготовки</t>
  </si>
  <si>
    <t>2.3.2. Развитие программы "Академическая аспирантура" (Structured PhD program) и интернационализация аспирантуры</t>
  </si>
  <si>
    <t xml:space="preserve">2.4.1. Разработка англоязычных дополнительных профессиональных программ, в т.ч. программ Master и Executive Master </t>
  </si>
  <si>
    <t>2.4.2. Расширение линейки программ дополнительного профессионального образования,  предлагаемых студентам ВШЭ</t>
  </si>
  <si>
    <t>2.4.3. Внешняя экспертиза программ дополнительного профессионального образования</t>
  </si>
  <si>
    <t>2.4.4. Укрупнение и развитие конкурентоспособных Школ непрерывного образования</t>
  </si>
  <si>
    <t>36894 Участие в международных образовательных ярмарках</t>
  </si>
  <si>
    <t>37259 Выход на новые географические рынки (страны Азии и Латинской Америки)</t>
  </si>
  <si>
    <t>3.1.3. Расширение присутствия в странах Содружества независимых государств и Центральной и Восточной Европы: "Новые города", "Осенние дни ВШЭ"</t>
  </si>
  <si>
    <t>3.1.4. Внедрение системы международного рекрутинга в магистратуру и аспирантуру по технологии приема, аналогичной международному рекрутингу на PhD программы</t>
  </si>
  <si>
    <t>3.2.1. Привлечение талантливых студентов на специализированные программы включенного обучения для иностранных студентов: "Летний университет", "Семестр в Москве", "Русский язык как иностранный" и др.</t>
  </si>
  <si>
    <t>3.2.2. Совершенствование дифференцированной системы поддержки, адаптационных мероприятий и сервисов для студентов, в том числе иностранных</t>
  </si>
  <si>
    <t>3.2.3. Привлечение талантливой молодежи из зарубежных стран: олимпиады и конкурсы</t>
  </si>
  <si>
    <t>3.2.4. Развитие  Лицея ВШЭ как модельного образца старшей школы нового поколения</t>
  </si>
  <si>
    <t>3.2.5. Расширение линейки предметных олимпиад, конкурсов проектных работ для школьников, организованных ВШЭ</t>
  </si>
  <si>
    <t>3.2.6. Привлечение талантливой молодежи в магистратуру</t>
  </si>
  <si>
    <t>3.3.1. Развитие распределенного лицея как образовательной сети ВШЭ</t>
  </si>
  <si>
    <t>3.3.2. Развитие и формирование новых партнерств в странах Содружества независимых государств и Центральной и Восточной Европы</t>
  </si>
  <si>
    <t>3.3.3. Развитие эффективных форм привлечения школьников через партнерства: "Партнерские школы" и "Региональные центры"</t>
  </si>
  <si>
    <t>3.3.4. Развитие "ресурсных" центров в странах Содружества независимых государств и Центральной и Восточной Европы</t>
  </si>
  <si>
    <t>3.3.5. Проведение мероприятий исходящей студенческой мобильности</t>
  </si>
  <si>
    <t>4.1.1. Внедрение международно признанных процедур найма научно-педагогических работников и расширения практики привлечения специалистов с международного рынка труда</t>
  </si>
  <si>
    <t>4.1.2. Реализация программ стимулирования научно-педагогических работников для повышения их научной продуктивности</t>
  </si>
  <si>
    <t>4.1.3. Реализация программ повышения квалификации и профессионального развития научно-педагогических работников</t>
  </si>
  <si>
    <t>4.1.4. Реализация программы «Кадровый резерв»</t>
  </si>
  <si>
    <t>4.2.1. Развитие программ социальной поддержки специалистов, привлеченных с международного рынка труда</t>
  </si>
  <si>
    <t>4.2.2. Совершенствование программ адаптации специалистов, привлеченных с международного рынка труда</t>
  </si>
  <si>
    <t>4.2.3. Совершенствование сервисов для иностранных граждан, приглашенных в ВШЭ</t>
  </si>
  <si>
    <t>4.3.1. Привлечение специалистов международного уровня на руководящие административные и академические позиции и обеспечение механизмов эффективной мотивации руководителей</t>
  </si>
  <si>
    <t>4.3.2. Формирование механизмов эффективной мотивации административных работников</t>
  </si>
  <si>
    <t>4.3.3. Совершенствование профессиональных компетенций работников административно-управленческого персонала и учебно-вспомогательного персонала</t>
  </si>
  <si>
    <t>4.3.4. Реализация программы "Административный кадровый резерв"</t>
  </si>
  <si>
    <t>5.1.1. Завершение реорганизации структуры университета на базе укрупненных научно-образовательных подразделений</t>
  </si>
  <si>
    <t>5.1.2. Реализация модели "Управляющий комитет - Исполнительный менеджер" для управления всеми административными процессами университета (вовлечение научно-педагогических работников в процессы принятия решений)</t>
  </si>
  <si>
    <t>5.2.1. Создание системы «одного окна» в системе административных подразделений (бэк-офиса) ВШЭ на базе электронных услуг</t>
  </si>
  <si>
    <t>5.2.2. Запуск экспертной площадки краудсорсинга организационных инноваций</t>
  </si>
  <si>
    <t>5.3.1. Внедрение системы финансового управления на факультетах</t>
  </si>
  <si>
    <t>5.3.2. Внедрение бюджетирования образовательных программ</t>
  </si>
  <si>
    <t>5.4.1. Обеспечение соответствия функциональности корпоративных информационных систем требованиям развития университета</t>
  </si>
  <si>
    <t>5.4.2. Переход к проектной модели клиентоориентированного управления развитием информационных технологий</t>
  </si>
  <si>
    <t>5.5.1. Оснащение зданий кампуса ВШЭ оборудованием для людей с ограниченными физическими возможностями (пандусы и т.д.)</t>
  </si>
  <si>
    <t>5.5.2. Создание гибридных пространств, оборудованных специальной мебелью для возможности трансформации пространства</t>
  </si>
  <si>
    <t>5.5.3. Оборудование выставочных зон и рекреаций в зданиях кампуса ВШЭ</t>
  </si>
  <si>
    <t>6.1.1. Проведение просветительских культурно-массовых университетских мероприятий для москвичей на открытых площадках г. Москвы</t>
  </si>
  <si>
    <t>6.1.2. Развитие социальной активности москвичей</t>
  </si>
  <si>
    <t>6.1.3. Участие в благоустройстве городского пространства</t>
  </si>
  <si>
    <t>6.1.4. Участие в развитии культурно-исторического облика города</t>
  </si>
  <si>
    <t>6.2.1. Продвижение российского образование через on-line курсы ВШЭ на русском языке</t>
  </si>
  <si>
    <t>6.2.2. Развитие партнерств с ведущими вузами России, направленное на улучшение качества высшего образования</t>
  </si>
  <si>
    <t>6.2.3. Открытая площадка профессионального развития учителей</t>
  </si>
  <si>
    <t>6.3.1. Формирование  публичной дискуссионной площадки  в  целях развития конструктивного  диалога между экспертным сообществом, представителями гражданского общества  и власти</t>
  </si>
  <si>
    <t>6.3.2. Юридическая и психологическая помощь студентов-волонтеров малозащищенным и малообеспеченным слоям населения</t>
  </si>
  <si>
    <t>7.1.1. Формирование бренда  университета в целях повышения его узнаваемости в соответствии с ожиданиями целевых аудиторий (абитуриенты, академическое экспертное сообщество, работодатели на глобальном рынке)</t>
  </si>
  <si>
    <t>7.1.2. Приведение линейки позиционирующих университет материалов (англоязычный портал, полиграфическая и сувенирная продукция, шаблоны презентации и т.д.) в соответствие с новым международным брендом НИУ ВШЭ</t>
  </si>
  <si>
    <t>7.2.1. Расширение сотрудничества с глобальными он-лайн образовательными ресурсами: продвижение образовательных продуктов ВШЭ, а также их авторов, имеющих международное признание</t>
  </si>
  <si>
    <t>7.2.2. Продвижение ВШЭ через коммуникацию с зарубежными университетскими и другими партнерами</t>
  </si>
  <si>
    <t>7.2.3. Обеспечение присутствия бренда ВШЭ на мировых экспертных площадках (выставки, форумы, конференции), СМИ, соцмедиа</t>
  </si>
  <si>
    <t>8.1.1. Содержание кампуса</t>
  </si>
  <si>
    <t>Шифр подразделения</t>
  </si>
  <si>
    <t>Укрупненный шифр</t>
  </si>
  <si>
    <t>Суточные (кроме дня возвращения). Страна 1</t>
  </si>
  <si>
    <t>Суточные (кроме дня возвращения). Страна 2</t>
  </si>
  <si>
    <t>Суточные (кроме дня возвращения). Страна 3</t>
  </si>
  <si>
    <t>Проживание. Страна 1</t>
  </si>
  <si>
    <t>Проживание. Страна 2</t>
  </si>
  <si>
    <t>Проживание. Страна 3</t>
  </si>
  <si>
    <t>КВР</t>
  </si>
  <si>
    <t>Сумма по смете валюта 1</t>
  </si>
  <si>
    <t>Сумма по смете валюта 2</t>
  </si>
  <si>
    <t>Сумма по смете валюта 3</t>
  </si>
  <si>
    <t>Сумма по смете валюта 4</t>
  </si>
  <si>
    <t>Сумма по смете валюта 5</t>
  </si>
  <si>
    <t>Сумма по смете валюта 6</t>
  </si>
  <si>
    <t>Сумма по смете валюта 7</t>
  </si>
  <si>
    <t>Общая продолжительность командировки</t>
  </si>
  <si>
    <t>"Программа ""Научный фонд ГУ-ВШЭ"""</t>
  </si>
  <si>
    <t>11.12</t>
  </si>
  <si>
    <t>"Проект ""Социологические и маркетинговые исслед."""</t>
  </si>
  <si>
    <t>11.03</t>
  </si>
  <si>
    <t>"Проекты ""Учитель-ученик"""</t>
  </si>
  <si>
    <t>11.12.04</t>
  </si>
  <si>
    <t>1-ый отдел</t>
  </si>
  <si>
    <t>01.31</t>
  </si>
  <si>
    <t>PR мероприятия</t>
  </si>
  <si>
    <t>11.19</t>
  </si>
  <si>
    <t>Аналитический центр</t>
  </si>
  <si>
    <t>01.72</t>
  </si>
  <si>
    <t>Базовая кафедра компании МакКинзи и Ко</t>
  </si>
  <si>
    <t>02.12.05</t>
  </si>
  <si>
    <t>02.12</t>
  </si>
  <si>
    <t>Банковский институт</t>
  </si>
  <si>
    <t>07.03.03</t>
  </si>
  <si>
    <t>07.03</t>
  </si>
  <si>
    <t>Библиотека</t>
  </si>
  <si>
    <t>03.01</t>
  </si>
  <si>
    <t>Военная кафедра</t>
  </si>
  <si>
    <t>02.08.08</t>
  </si>
  <si>
    <t>Всероссийская олимпиада по экономике</t>
  </si>
  <si>
    <t>11.22</t>
  </si>
  <si>
    <t>Второй отдел</t>
  </si>
  <si>
    <t>01.39</t>
  </si>
  <si>
    <t>Высшая школа бизнес-информатики</t>
  </si>
  <si>
    <t>07.03.20</t>
  </si>
  <si>
    <t>Высшая школа маркетинга и развития бизнеса</t>
  </si>
  <si>
    <t>07.03.11</t>
  </si>
  <si>
    <t>Высшая школа менеджмента</t>
  </si>
  <si>
    <t>07.03.04</t>
  </si>
  <si>
    <t>Высшая школа управления проектами</t>
  </si>
  <si>
    <t>07.03.15</t>
  </si>
  <si>
    <t>Высшая школа урбанистики имени А.А.Высоковского</t>
  </si>
  <si>
    <t>02.17</t>
  </si>
  <si>
    <t>Высшая школа юриспруденции</t>
  </si>
  <si>
    <t>07.03.13</t>
  </si>
  <si>
    <t>Гранты на участие в науч. меропр.за рубеж. и(ли)РФ</t>
  </si>
  <si>
    <t>11.12.02</t>
  </si>
  <si>
    <t>Департамент иностранных языков</t>
  </si>
  <si>
    <t>02.24</t>
  </si>
  <si>
    <t>Департамент интегрированных коммуникаций</t>
  </si>
  <si>
    <t>02.25.02</t>
  </si>
  <si>
    <t>02.25</t>
  </si>
  <si>
    <t>Департамент медиа</t>
  </si>
  <si>
    <t>02.25.01</t>
  </si>
  <si>
    <t>Департамент образовательных программ</t>
  </si>
  <si>
    <t>05.15.15</t>
  </si>
  <si>
    <t>05.15</t>
  </si>
  <si>
    <t>05.64.02</t>
  </si>
  <si>
    <t>05.64</t>
  </si>
  <si>
    <t>Дирекция информационных технологий</t>
  </si>
  <si>
    <t>03.11</t>
  </si>
  <si>
    <t>Дирекция научных исследований и разработок</t>
  </si>
  <si>
    <t>01.56</t>
  </si>
  <si>
    <t>Дирекция общего образования</t>
  </si>
  <si>
    <t>01.98</t>
  </si>
  <si>
    <t>Дирекция основных образовательных программ</t>
  </si>
  <si>
    <t>01.88</t>
  </si>
  <si>
    <t>Дирекция по безопасности</t>
  </si>
  <si>
    <t>01.62</t>
  </si>
  <si>
    <t>Дирекция по земельным отношениям и управлению недвижимым имуществом</t>
  </si>
  <si>
    <t>01.40</t>
  </si>
  <si>
    <t>Дирекция по интернационализации</t>
  </si>
  <si>
    <t>01.91</t>
  </si>
  <si>
    <t>Дирекция по капитальному строительству и ремонту</t>
  </si>
  <si>
    <t>01.53</t>
  </si>
  <si>
    <t>Дирекция по корпоративным закупкам и торгам</t>
  </si>
  <si>
    <t>01.85</t>
  </si>
  <si>
    <t>Дирекция по онлайн обучению</t>
  </si>
  <si>
    <t>01.82</t>
  </si>
  <si>
    <t>Дирекция по профессиональной ориентации и работе с одаренными учащимися</t>
  </si>
  <si>
    <t>01.65</t>
  </si>
  <si>
    <t>Дирекция по связям с общественностью и информационным ресурсам</t>
  </si>
  <si>
    <t>01.96</t>
  </si>
  <si>
    <t>Дирекция по управлению общежитиями, гостиницами, учебно-оздоровительными комплексами</t>
  </si>
  <si>
    <t>04.15</t>
  </si>
  <si>
    <t>Дирекция по экспертно-аналитической работе</t>
  </si>
  <si>
    <t>01.71</t>
  </si>
  <si>
    <t xml:space="preserve">Дирекция по эксплуатации и текущему ремонту зданий и сооружений_x000D_
</t>
  </si>
  <si>
    <t>04.11</t>
  </si>
  <si>
    <t>Дирекция программы развития</t>
  </si>
  <si>
    <t>01.16</t>
  </si>
  <si>
    <t>11.30</t>
  </si>
  <si>
    <t>Единый архив экономических и социологических данных</t>
  </si>
  <si>
    <t>05.38</t>
  </si>
  <si>
    <t>Ежегодная международная конференция</t>
  </si>
  <si>
    <t>11.06</t>
  </si>
  <si>
    <t>Издание журналов ГУ-ВШЭ, монографий и книг ППС</t>
  </si>
  <si>
    <t>11.07</t>
  </si>
  <si>
    <t xml:space="preserve">Издательский дом </t>
  </si>
  <si>
    <t>03.07</t>
  </si>
  <si>
    <t>Индивидуальные исследовательские гранты ГУ-ВШЭ</t>
  </si>
  <si>
    <t>11.12.01</t>
  </si>
  <si>
    <t>Институт «Центр развития»</t>
  </si>
  <si>
    <t>05.35</t>
  </si>
  <si>
    <t>Институт анализа предприятий и рынков</t>
  </si>
  <si>
    <t>05.01</t>
  </si>
  <si>
    <t xml:space="preserve">Институт государственного и муниципального управления </t>
  </si>
  <si>
    <t>05.19</t>
  </si>
  <si>
    <t>Институт гуманитарных историко-теоретических исследований им. А.В. Полетаева</t>
  </si>
  <si>
    <t>05.16</t>
  </si>
  <si>
    <t>Институт демографии</t>
  </si>
  <si>
    <t>05.04</t>
  </si>
  <si>
    <t>Институт дополнительного профессионального образования ГАСИС НИУ ВШЭ</t>
  </si>
  <si>
    <t>07.06</t>
  </si>
  <si>
    <t>Институт занятости и профессий</t>
  </si>
  <si>
    <t>05.77</t>
  </si>
  <si>
    <t>Институт институциональных исследований</t>
  </si>
  <si>
    <t>05.80</t>
  </si>
  <si>
    <t>Институт информационных технологий</t>
  </si>
  <si>
    <t>05.33</t>
  </si>
  <si>
    <t>Институт количественных финансов</t>
  </si>
  <si>
    <t>05.88</t>
  </si>
  <si>
    <t>Институт коммуникационного менеджмента</t>
  </si>
  <si>
    <t>07.03.08</t>
  </si>
  <si>
    <t>Институт менеджмента инноваций</t>
  </si>
  <si>
    <t>05.42</t>
  </si>
  <si>
    <t>Институт налогового менеджмента и экономики недвижимости</t>
  </si>
  <si>
    <t>07.03.12</t>
  </si>
  <si>
    <t>Институт образования</t>
  </si>
  <si>
    <t>Институт по ресурсному обеспечению управления закупками и продажами для государственных и муниципальных нужд им. А.Б. Соловьева</t>
  </si>
  <si>
    <t>07.02.03</t>
  </si>
  <si>
    <t>07.02</t>
  </si>
  <si>
    <t>Институт подготовки специалистов оборонного комплекса и инфраструктурных отраслей</t>
  </si>
  <si>
    <t>07.05.07</t>
  </si>
  <si>
    <t>07.05</t>
  </si>
  <si>
    <t>Институт права и развития ВШЭ-Сколково</t>
  </si>
  <si>
    <t>05.81</t>
  </si>
  <si>
    <t>Институт правовых исследований</t>
  </si>
  <si>
    <t>02.04.16</t>
  </si>
  <si>
    <t>02.04</t>
  </si>
  <si>
    <t>Институт практической психологии</t>
  </si>
  <si>
    <t>07.03.09</t>
  </si>
  <si>
    <t>Институт проблем административно-правового регулирования</t>
  </si>
  <si>
    <t>05.76</t>
  </si>
  <si>
    <t>Институт проблем безопасности</t>
  </si>
  <si>
    <t>05.62</t>
  </si>
  <si>
    <t>Институт проблем правового регулирования</t>
  </si>
  <si>
    <t>05.40</t>
  </si>
  <si>
    <t xml:space="preserve">Институт проблем ценообразования и регулирования естественных монополий </t>
  </si>
  <si>
    <t>05.03</t>
  </si>
  <si>
    <t>Институт профессиональной переподготовки специалистов</t>
  </si>
  <si>
    <t>07.03.02</t>
  </si>
  <si>
    <t>Институт региональных исследований и городского планирования</t>
  </si>
  <si>
    <t>05.55</t>
  </si>
  <si>
    <t>Институт социальной политики</t>
  </si>
  <si>
    <t>05.86</t>
  </si>
  <si>
    <t>Институт статистических исследований и экономики знаний</t>
  </si>
  <si>
    <t>Институт торговой политики</t>
  </si>
  <si>
    <t>05.20</t>
  </si>
  <si>
    <t>Институт управления государственными ресурсами</t>
  </si>
  <si>
    <t>05.51</t>
  </si>
  <si>
    <t>Институт управления социальными процессами</t>
  </si>
  <si>
    <t>05.25</t>
  </si>
  <si>
    <t>Институт фундаментальных междисциплинарных исследований</t>
  </si>
  <si>
    <t>05.29</t>
  </si>
  <si>
    <t>Институт экономики здравоохранения</t>
  </si>
  <si>
    <t>05.46</t>
  </si>
  <si>
    <t>Институт экономики природопользования и экологической политики</t>
  </si>
  <si>
    <t>05.47</t>
  </si>
  <si>
    <t>Институт экономики транспорта и транспортной политики</t>
  </si>
  <si>
    <t>05.56</t>
  </si>
  <si>
    <t>Институт энергетики</t>
  </si>
  <si>
    <t>05.68</t>
  </si>
  <si>
    <t>Информационно-рейтинговый центр</t>
  </si>
  <si>
    <t>01.97</t>
  </si>
  <si>
    <t>02.08.02</t>
  </si>
  <si>
    <t>02.08</t>
  </si>
  <si>
    <t>Кафедра демографии</t>
  </si>
  <si>
    <t>05.04.03</t>
  </si>
  <si>
    <t>Кафедра менеджмента инноваций</t>
  </si>
  <si>
    <t>05.42.04</t>
  </si>
  <si>
    <t>02.08.07</t>
  </si>
  <si>
    <t>Кафедра прикладной макроэкономики</t>
  </si>
  <si>
    <t>02.12.02</t>
  </si>
  <si>
    <t>Кафедра проблем безопасности</t>
  </si>
  <si>
    <t>05.62.02</t>
  </si>
  <si>
    <t>Кафедра теории и практики взаимодействия бизнеса и власти</t>
  </si>
  <si>
    <t>02.12.03</t>
  </si>
  <si>
    <t>Кафедра торговой политики</t>
  </si>
  <si>
    <t>05.20.01</t>
  </si>
  <si>
    <t>Кафедра физического воспитания</t>
  </si>
  <si>
    <t>02.08.06</t>
  </si>
  <si>
    <t>Комбинат общественного питания</t>
  </si>
  <si>
    <t>04.16</t>
  </si>
  <si>
    <t>Лаборатория "Кросс-культурная история литературы"</t>
  </si>
  <si>
    <t>05.28.58</t>
  </si>
  <si>
    <t>05.28</t>
  </si>
  <si>
    <t>Лаборатория "Математические методы естествознания"</t>
  </si>
  <si>
    <t>05.28.66</t>
  </si>
  <si>
    <t>Лаборатория "Радиационная физика твердого тела"</t>
  </si>
  <si>
    <t>05.28.70</t>
  </si>
  <si>
    <t>Лаборатория алгебраической геометрии и ее приложений</t>
  </si>
  <si>
    <t>05.49</t>
  </si>
  <si>
    <t>Лаборатория алгоритмов и технологий анализа сетевых структур</t>
  </si>
  <si>
    <t>05.58</t>
  </si>
  <si>
    <t>Лаборатория анализа и прогноза экономических процессов</t>
  </si>
  <si>
    <t>05.28.13</t>
  </si>
  <si>
    <t>Лаборатория бизнес-информатики</t>
  </si>
  <si>
    <t>05.28.51</t>
  </si>
  <si>
    <t>Лаборатория имитационного моделирования</t>
  </si>
  <si>
    <t>05.28.71</t>
  </si>
  <si>
    <t>Лаборатория исследований в области сравнительного и международного уголовного права</t>
  </si>
  <si>
    <t>05.28.60</t>
  </si>
  <si>
    <t>Лаборатория исследований культуры</t>
  </si>
  <si>
    <t>05.28.53</t>
  </si>
  <si>
    <t>Лаборатория исследования философии</t>
  </si>
  <si>
    <t>05.28.23</t>
  </si>
  <si>
    <t>Лаборатория качественных и количественных методов анализа политических режимов</t>
  </si>
  <si>
    <t>05.28.33</t>
  </si>
  <si>
    <t>Лаборатория когнитивной психофизиологии</t>
  </si>
  <si>
    <t>05.28.41</t>
  </si>
  <si>
    <t>Лаборатория корпоративных стратегий, организационных структур и управленческих нововведений</t>
  </si>
  <si>
    <t>05.28.61</t>
  </si>
  <si>
    <t>Лаборатория лингвосемиотических исследований</t>
  </si>
  <si>
    <t>02.28.02.01</t>
  </si>
  <si>
    <t>02.28</t>
  </si>
  <si>
    <t>Лаборатория медиаисследований</t>
  </si>
  <si>
    <t>05.28.52</t>
  </si>
  <si>
    <t xml:space="preserve">Лаборатория методологии оценки регионального развития_x000D_
</t>
  </si>
  <si>
    <t>05.28.72</t>
  </si>
  <si>
    <t>Лаборатория по редактированию учебных пособий</t>
  </si>
  <si>
    <t>03.09</t>
  </si>
  <si>
    <t>Лаборатория распределенных вычислительных систем</t>
  </si>
  <si>
    <t>05.28.65</t>
  </si>
  <si>
    <t>Лаборатория региональных политических исследований</t>
  </si>
  <si>
    <t>05.28.50</t>
  </si>
  <si>
    <t>Лаборатория сверхпроводниковых наноструктур</t>
  </si>
  <si>
    <t>05.28.73</t>
  </si>
  <si>
    <t>Лаборатория социально-исторических исследований</t>
  </si>
  <si>
    <t>05.28.62</t>
  </si>
  <si>
    <t>Лаборатория социологического анализа</t>
  </si>
  <si>
    <t>05.28.22</t>
  </si>
  <si>
    <t>Лаборатория сравнительного анализа развития постсоциалистических обществ</t>
  </si>
  <si>
    <t>02.01.41</t>
  </si>
  <si>
    <t>02.01</t>
  </si>
  <si>
    <t>Лаборатория сравнительного описания национальных систем конкурентного права</t>
  </si>
  <si>
    <t>05.28.49</t>
  </si>
  <si>
    <t>Лаборатория сравнительных социальных исследований</t>
  </si>
  <si>
    <t>05.50</t>
  </si>
  <si>
    <t>Лаборатория теории рынков и пространственной экономики</t>
  </si>
  <si>
    <t>05.57</t>
  </si>
  <si>
    <t>Лаборатория экономико-социологических исследований</t>
  </si>
  <si>
    <t>05.79</t>
  </si>
  <si>
    <t>Лаборатория экономических исследований общественного сектора</t>
  </si>
  <si>
    <t>05.28.04</t>
  </si>
  <si>
    <t>Лаборатория языков Кавказа</t>
  </si>
  <si>
    <t>05.28.69</t>
  </si>
  <si>
    <t>Лингвистическая лаборатория по корпусным технологиям</t>
  </si>
  <si>
    <t>05.28.63</t>
  </si>
  <si>
    <t>Лицей НИУ ВШЭ</t>
  </si>
  <si>
    <t>02.22</t>
  </si>
  <si>
    <t>Мандельштамовский центр</t>
  </si>
  <si>
    <t>02.28.02.09</t>
  </si>
  <si>
    <t>Международная лаборатория по праву информационных технологий и интеллектуальной собственности</t>
  </si>
  <si>
    <t>02.04.22</t>
  </si>
  <si>
    <t xml:space="preserve">Международная лаборатория позитивной психологии личности и мотивации_x000D_
</t>
  </si>
  <si>
    <t>05.73</t>
  </si>
  <si>
    <t xml:space="preserve">Международная лаборатория прикладного сетевого анализа_x000D_
</t>
  </si>
  <si>
    <t>05.70</t>
  </si>
  <si>
    <t xml:space="preserve">Международная лаборатория стохастического анализа и его приложений_x000D_
</t>
  </si>
  <si>
    <t>05.72</t>
  </si>
  <si>
    <t>Международная лаборатория теоретической информатики</t>
  </si>
  <si>
    <t>02.26.03.02</t>
  </si>
  <si>
    <t>02.26</t>
  </si>
  <si>
    <t xml:space="preserve">Международная лаборатория теории представлений и математической физики_x000D_
</t>
  </si>
  <si>
    <t>05.71</t>
  </si>
  <si>
    <t>Международная научно-учебная лаборатория анализа и выбора решений</t>
  </si>
  <si>
    <t>05.41</t>
  </si>
  <si>
    <t>Международная научно-учебная лаборатория интеллектуальных систем и структурного анализа</t>
  </si>
  <si>
    <t>02.26.02.01</t>
  </si>
  <si>
    <t>Международная научно-учебная лаборатория финансовой экономики</t>
  </si>
  <si>
    <t>07.01.01.06</t>
  </si>
  <si>
    <t>07.01</t>
  </si>
  <si>
    <t xml:space="preserve">Международная проектно-учебная лаборатория экспериментального проектирования городов_x000D_
_x000D_
</t>
  </si>
  <si>
    <t>02.17.02</t>
  </si>
  <si>
    <t>Международный институт профессионального статистического образования</t>
  </si>
  <si>
    <t>07.03.16</t>
  </si>
  <si>
    <t>Международный институт управления и бизнеса</t>
  </si>
  <si>
    <t>07.03.18</t>
  </si>
  <si>
    <t>Международный институт экономики и финансов</t>
  </si>
  <si>
    <t>07.01.01</t>
  </si>
  <si>
    <t>Международный научно-образовательный центр комплексных европейских и международных исследований</t>
  </si>
  <si>
    <t>02.09.10</t>
  </si>
  <si>
    <t>02.09</t>
  </si>
  <si>
    <t>Международный центр истории и социологии Второй мировой войны и ее последствий</t>
  </si>
  <si>
    <t>05.83</t>
  </si>
  <si>
    <t>Международный центр подготовки кадров в области логистики</t>
  </si>
  <si>
    <t>07.03.19</t>
  </si>
  <si>
    <t>Мероприятия по работе с выпускниками</t>
  </si>
  <si>
    <t>11.17</t>
  </si>
  <si>
    <t>11.27</t>
  </si>
  <si>
    <t>Многофункциональный инновационный телевизионный технический центр</t>
  </si>
  <si>
    <t>02.25.10</t>
  </si>
  <si>
    <t>Московский институт электроники и математики НИУ ВШЭ</t>
  </si>
  <si>
    <t>02.20</t>
  </si>
  <si>
    <t>Наукометрический центр</t>
  </si>
  <si>
    <t>01.78</t>
  </si>
  <si>
    <t>Научно-исследовательская лаборатория космических исследований в области технологий, систем и процессов</t>
  </si>
  <si>
    <t>02.20.05.02</t>
  </si>
  <si>
    <t>Научно-методический центр "Кафедра ЮНЕСКО по авторскому праву и другим правам интеллектуальной собственности"</t>
  </si>
  <si>
    <t>02.04.25</t>
  </si>
  <si>
    <t>Научно-учебная лаборатория исследований в области бизнес-коммуникаций</t>
  </si>
  <si>
    <t>05.82</t>
  </si>
  <si>
    <t>Научно-учебная лаборатория исследований предпринимательства</t>
  </si>
  <si>
    <t>05.52</t>
  </si>
  <si>
    <t>02.01.35</t>
  </si>
  <si>
    <t>Научно-учебная лаборатория когнитивных исследований</t>
  </si>
  <si>
    <t>05.78</t>
  </si>
  <si>
    <t>02.01.31</t>
  </si>
  <si>
    <t>Научно-учебная лаборатория лингвистической конфликтологии и современных коммуникативных практик</t>
  </si>
  <si>
    <t>02.28.02.08</t>
  </si>
  <si>
    <t>Научно-учебная лаборатория макроструктурного моделирования экономики России</t>
  </si>
  <si>
    <t>02.01.45</t>
  </si>
  <si>
    <t>02.01.32</t>
  </si>
  <si>
    <t>Научно-учебная лаборатория медиевистических исследований</t>
  </si>
  <si>
    <t>02.28.01.09</t>
  </si>
  <si>
    <t>Научно-учебная лаборатория методов анализа больших данных</t>
  </si>
  <si>
    <t>02.26.13</t>
  </si>
  <si>
    <t>Научно-учебная лаборатория мониторинга рисков социально-политической дестабилизации</t>
  </si>
  <si>
    <t>02.27.18</t>
  </si>
  <si>
    <t>02.27</t>
  </si>
  <si>
    <t>Научно-учебная лаборатория нейролингвистики</t>
  </si>
  <si>
    <t>05.84</t>
  </si>
  <si>
    <t>02.01.34</t>
  </si>
  <si>
    <t>Научно-учебная лаборатория политических исследований</t>
  </si>
  <si>
    <t>02.27.13</t>
  </si>
  <si>
    <t>Научно-учебная лаборатория процессно-ориентированных информационных систем</t>
  </si>
  <si>
    <t>02.26.12</t>
  </si>
  <si>
    <t>Научно-учебная лаборатория психологии способностей</t>
  </si>
  <si>
    <t>02.27.02.06</t>
  </si>
  <si>
    <t>Научно-учебная лаборатория сетевых форм организации</t>
  </si>
  <si>
    <t>02.29.01.21</t>
  </si>
  <si>
    <t>02.29</t>
  </si>
  <si>
    <t>Научно-учебная лаборатория экспериментальной и поведенческой экономики</t>
  </si>
  <si>
    <t>05.37</t>
  </si>
  <si>
    <t>Национальный исследовательский университет Высшая школа экономики</t>
  </si>
  <si>
    <t>01.03</t>
  </si>
  <si>
    <t>Обеспечение работы приемной комиссии</t>
  </si>
  <si>
    <t>11.11</t>
  </si>
  <si>
    <t>Оплата экспертов и координаторов</t>
  </si>
  <si>
    <t>11.12.03</t>
  </si>
  <si>
    <t>Организационно-контрольное управление</t>
  </si>
  <si>
    <t>01.67</t>
  </si>
  <si>
    <t>Отдел по обеспечению деятельности проректоров и директоров по направлениям деятельности</t>
  </si>
  <si>
    <t>01.73.04</t>
  </si>
  <si>
    <t>01.73</t>
  </si>
  <si>
    <t>Планово-финансовое управление</t>
  </si>
  <si>
    <t>01.08</t>
  </si>
  <si>
    <t>Поддержка академ.мобильн.сотр.из центра в филиалы</t>
  </si>
  <si>
    <t>11.12.06</t>
  </si>
  <si>
    <t>Поддержка проектов по приоритетной тематике</t>
  </si>
  <si>
    <t>11.12.08</t>
  </si>
  <si>
    <t>Правовое управление</t>
  </si>
  <si>
    <t>01.06</t>
  </si>
  <si>
    <t>Проведение студенческой олимпиады</t>
  </si>
  <si>
    <t>11.28</t>
  </si>
  <si>
    <t>Программа "Академическая аспирантура"</t>
  </si>
  <si>
    <t>11.34</t>
  </si>
  <si>
    <t>Программа кадрового резерва</t>
  </si>
  <si>
    <t>11.04</t>
  </si>
  <si>
    <t>Проектно-учебная лаборатория "Бизнес-инкубатор Высшей школы экономики"</t>
  </si>
  <si>
    <t>03.26</t>
  </si>
  <si>
    <t>Проектно-учебная лаборатория "Развитие университетов"</t>
  </si>
  <si>
    <t>05.64.08</t>
  </si>
  <si>
    <t>Проектно-учебная лаборатория анализа финансовых рынков</t>
  </si>
  <si>
    <t>02.01.38</t>
  </si>
  <si>
    <t>Проектно-учебная лаборатория антикоррупционной политики</t>
  </si>
  <si>
    <t>03.18</t>
  </si>
  <si>
    <t>Проектно-учебная лаборатория дизайна</t>
  </si>
  <si>
    <t>02.25.03.03</t>
  </si>
  <si>
    <t xml:space="preserve">Проектно-учебная лаборатория муниципального управления </t>
  </si>
  <si>
    <t>03.21</t>
  </si>
  <si>
    <t>Прочие конференции и семинары, организуемые на базе Государственного университета-Высшей школы экономики</t>
  </si>
  <si>
    <t>11.26</t>
  </si>
  <si>
    <t>Прочие расходы</t>
  </si>
  <si>
    <t>11.12.05</t>
  </si>
  <si>
    <t>Развитие корпоративного портала</t>
  </si>
  <si>
    <t>11.21</t>
  </si>
  <si>
    <t>Развитие культурного центра</t>
  </si>
  <si>
    <t>11.18</t>
  </si>
  <si>
    <t>Развитие национальной системы квалификаций и профессиональных стандартов</t>
  </si>
  <si>
    <t>11.37</t>
  </si>
  <si>
    <t>Развитие образовательного портала</t>
  </si>
  <si>
    <t>11.20</t>
  </si>
  <si>
    <t>Редакция журнала "Вопросы государственного и муниципального управления"</t>
  </si>
  <si>
    <t>03.02</t>
  </si>
  <si>
    <t>Редакция журнала "Вопросы образования"</t>
  </si>
  <si>
    <t>03.10</t>
  </si>
  <si>
    <t>Редакция журнала "Журнал исследований социальной политики"</t>
  </si>
  <si>
    <t>03.17</t>
  </si>
  <si>
    <t>Редакция журнала "Мир России"</t>
  </si>
  <si>
    <t>03.22</t>
  </si>
  <si>
    <t>Редакция журнала "Отечественные записки"</t>
  </si>
  <si>
    <t>03.24</t>
  </si>
  <si>
    <t>Редакция журнала "Психология. Журнал Высшей школы экономики"</t>
  </si>
  <si>
    <t>03.16</t>
  </si>
  <si>
    <t>Редакция Московского математического журнала</t>
  </si>
  <si>
    <t>02.15.06</t>
  </si>
  <si>
    <t>02.15</t>
  </si>
  <si>
    <t>Редакция средства массовой информации- международного журнала "Городские исследования и практики (Urban Studies and Practices)"</t>
  </si>
  <si>
    <t>02.17.03</t>
  </si>
  <si>
    <t>Редакция средства массовой информации- электронного международного научного журнала "Язык и образование" ("Journal of Language and Education")</t>
  </si>
  <si>
    <t>02.24.10</t>
  </si>
  <si>
    <t>Редакция средства массовой информации-журнала "Торговая политика"</t>
  </si>
  <si>
    <t>05.20.02</t>
  </si>
  <si>
    <t>Редакция средства массовой информации -  междисциплинарного научно-практического журнала  "Бизнес-информатика"</t>
  </si>
  <si>
    <t>02.29.02.18</t>
  </si>
  <si>
    <t xml:space="preserve">Редакция средства массовой информации -  электронного журнала "Организационная психология" ("Organizational psychology")_x000D_
</t>
  </si>
  <si>
    <t>03.27</t>
  </si>
  <si>
    <t>Редакция средства массовой информации - _x000D_
журнала "Право. Журнал Высшей школы экономики"</t>
  </si>
  <si>
    <t>03.15</t>
  </si>
  <si>
    <t>Редакция средства массовой информации - журнала "Высшее образование России и ближнего зарубежья" ("Higher Education in Russia and Beyond")</t>
  </si>
  <si>
    <t>05.80.08</t>
  </si>
  <si>
    <t>Редакция средства массовой информации - научного журнала "Коммуникации. Медиа.Дизайн"</t>
  </si>
  <si>
    <t>02.25.11</t>
  </si>
  <si>
    <t>Редакция средства массовой информации - электронного журнала "Демографическое обозрение"</t>
  </si>
  <si>
    <t>05.04.05</t>
  </si>
  <si>
    <t>Редакция средства массовой информации - электронный научно-информационный журнал "Демоскоп Викли" (Demoscope Weekly)</t>
  </si>
  <si>
    <t>05.04.04</t>
  </si>
  <si>
    <t>Секретариат научного руководителя</t>
  </si>
  <si>
    <t>01.73.02</t>
  </si>
  <si>
    <t>Секретариат попечительского совета</t>
  </si>
  <si>
    <t>01.77</t>
  </si>
  <si>
    <t>Секретариат президента</t>
  </si>
  <si>
    <t>01.73.01</t>
  </si>
  <si>
    <t>Секретариат ректора</t>
  </si>
  <si>
    <t>01.73.03</t>
  </si>
  <si>
    <t>Секретариат университета</t>
  </si>
  <si>
    <t>Софинансирование грандов РФФИ, РГНФ</t>
  </si>
  <si>
    <t>11.12.07</t>
  </si>
  <si>
    <t>Спортивные мероприятия</t>
  </si>
  <si>
    <t>11.23</t>
  </si>
  <si>
    <t>Студенческие мероприятия</t>
  </si>
  <si>
    <t>11.16</t>
  </si>
  <si>
    <t>Типография</t>
  </si>
  <si>
    <t>03.23</t>
  </si>
  <si>
    <t>Управление академических исследований</t>
  </si>
  <si>
    <t>01.38</t>
  </si>
  <si>
    <t>Управление академического развития</t>
  </si>
  <si>
    <t>01.60</t>
  </si>
  <si>
    <t>Управление академической экспертизы</t>
  </si>
  <si>
    <t>01.79</t>
  </si>
  <si>
    <t>Управление аспирантуры и докторантуры</t>
  </si>
  <si>
    <t>01.49</t>
  </si>
  <si>
    <t>Управление бухгалтерского учета</t>
  </si>
  <si>
    <t>01.07</t>
  </si>
  <si>
    <t>Управление делами</t>
  </si>
  <si>
    <t>01.04</t>
  </si>
  <si>
    <t>Управление дополнительного образования</t>
  </si>
  <si>
    <t>01.27</t>
  </si>
  <si>
    <t>Управление инновационной деятельности</t>
  </si>
  <si>
    <t>01.68</t>
  </si>
  <si>
    <t>Управление материально-технического обеспечения</t>
  </si>
  <si>
    <t>04.04</t>
  </si>
  <si>
    <t>Управление международного сотрудничества</t>
  </si>
  <si>
    <t>01.94</t>
  </si>
  <si>
    <t>Управление образовательных инноваций и специальных международных программ</t>
  </si>
  <si>
    <t>01.99</t>
  </si>
  <si>
    <t>Управление персонала</t>
  </si>
  <si>
    <t>01.36</t>
  </si>
  <si>
    <t>Управление по информационным ресурсам</t>
  </si>
  <si>
    <t>01.96.03</t>
  </si>
  <si>
    <t>Управление по организации и сопровождению научных конференций и семинаров</t>
  </si>
  <si>
    <t>01.74</t>
  </si>
  <si>
    <t>Управление по работе с абитуриентами</t>
  </si>
  <si>
    <t>01.42</t>
  </si>
  <si>
    <t>Управление по сопровождению деятельности международных лабораторий</t>
  </si>
  <si>
    <t>01.89</t>
  </si>
  <si>
    <t>Управление по сотрудничеству со странами СНГ и Балтии</t>
  </si>
  <si>
    <t>01.63</t>
  </si>
  <si>
    <t>Управление развития информационных технологий</t>
  </si>
  <si>
    <t>01.95</t>
  </si>
  <si>
    <t>Управление разработки и поддержки информационных систем портала</t>
  </si>
  <si>
    <t>01.96.04</t>
  </si>
  <si>
    <t>Управление социальной сферы</t>
  </si>
  <si>
    <t>01.33</t>
  </si>
  <si>
    <t>Управление транспортного обеспечения</t>
  </si>
  <si>
    <t>04.13</t>
  </si>
  <si>
    <t>Учебно-методический Центр "Бухгалтерский учет и аудит"</t>
  </si>
  <si>
    <t>07.03.01</t>
  </si>
  <si>
    <t>Учебно-методический центр преподавания русского языка как иностранного</t>
  </si>
  <si>
    <t>02.28.12.01</t>
  </si>
  <si>
    <t>Факультет бизнеса и менеджмента</t>
  </si>
  <si>
    <t>Факультет гуманитарных наук</t>
  </si>
  <si>
    <t>Факультет довузовской подготовки</t>
  </si>
  <si>
    <t>07.04.02</t>
  </si>
  <si>
    <t>07.04</t>
  </si>
  <si>
    <t>Факультет коммуникаций, медиа и дизайна</t>
  </si>
  <si>
    <t>Факультет математики</t>
  </si>
  <si>
    <t>Факультет мировой экономики и мировой политики</t>
  </si>
  <si>
    <t>Факультет права</t>
  </si>
  <si>
    <t>Факультет социальных наук</t>
  </si>
  <si>
    <t>Факультет экономических наук</t>
  </si>
  <si>
    <t>ФДП</t>
  </si>
  <si>
    <t>11.29</t>
  </si>
  <si>
    <t>Финансирование обучения работников ВШЭ в зарубежных университетах</t>
  </si>
  <si>
    <t>11.31</t>
  </si>
  <si>
    <t>Финансирование Пост-доков</t>
  </si>
  <si>
    <t>11.36</t>
  </si>
  <si>
    <t>Центр "Федеральный методический центр по финансовой грамотности системы общего и среднего профессионального образования"</t>
  </si>
  <si>
    <t>07.03.21</t>
  </si>
  <si>
    <t>Центр внутреннего мониторинга</t>
  </si>
  <si>
    <t>05.45</t>
  </si>
  <si>
    <t>Центр исследований гражданского общества и некоммерческого сектора</t>
  </si>
  <si>
    <t>05.36</t>
  </si>
  <si>
    <t>Центр исследований социальной организации бизнеса</t>
  </si>
  <si>
    <t>02.29.01.20</t>
  </si>
  <si>
    <t>Центр корпоративного управления</t>
  </si>
  <si>
    <t>07.05.06</t>
  </si>
  <si>
    <t>Центр лонгитюдных обследований</t>
  </si>
  <si>
    <t>05.44</t>
  </si>
  <si>
    <t>Центр международного студенческого рекрутинга</t>
  </si>
  <si>
    <t>01.92</t>
  </si>
  <si>
    <t>Центр музыкальных проектов</t>
  </si>
  <si>
    <t>01.86</t>
  </si>
  <si>
    <t>Центр нейроэкономики и когнитивных исследований</t>
  </si>
  <si>
    <t>05.67</t>
  </si>
  <si>
    <t>Центр организации взаимодействия с ассоциациями ведущих университетов России</t>
  </si>
  <si>
    <t>01.75</t>
  </si>
  <si>
    <t>Центр по работе с выпускниками</t>
  </si>
  <si>
    <t>01.70</t>
  </si>
  <si>
    <t xml:space="preserve">Центр повышения квалификации </t>
  </si>
  <si>
    <t>03.13</t>
  </si>
  <si>
    <t>Центр поддержки студенческих инициатив</t>
  </si>
  <si>
    <t>01.87</t>
  </si>
  <si>
    <t>Центр политики в сфере здравоохранения</t>
  </si>
  <si>
    <t>05.69</t>
  </si>
  <si>
    <t>Центр психологического консультирования</t>
  </si>
  <si>
    <t>01.84</t>
  </si>
  <si>
    <t>Центр развития карьеры</t>
  </si>
  <si>
    <t>01.66</t>
  </si>
  <si>
    <t>Центр развития онлайн обучения</t>
  </si>
  <si>
    <t>07.03.22</t>
  </si>
  <si>
    <t>Центр развития социологического образования</t>
  </si>
  <si>
    <t>02.27.03.09</t>
  </si>
  <si>
    <t>Центр социального предпринимательства и социальных инноваций</t>
  </si>
  <si>
    <t>05.60</t>
  </si>
  <si>
    <t>Центр сравнительного права</t>
  </si>
  <si>
    <t>02.04.17</t>
  </si>
  <si>
    <t>Центр стипендиальных и благотворительных программ</t>
  </si>
  <si>
    <t>01.69</t>
  </si>
  <si>
    <t>Центр трудовых исследований</t>
  </si>
  <si>
    <t>05.12</t>
  </si>
  <si>
    <t>Центр фундаментальных исследований</t>
  </si>
  <si>
    <t>Центр экономики окружающей среды и природных ресурсов</t>
  </si>
  <si>
    <t>05.06</t>
  </si>
  <si>
    <t>Центр языковой подготовки</t>
  </si>
  <si>
    <t>02.24.08</t>
  </si>
  <si>
    <t>Школа дизайна</t>
  </si>
  <si>
    <t>02.25.03</t>
  </si>
  <si>
    <t>Экспертный институт</t>
  </si>
  <si>
    <t>05.43</t>
  </si>
  <si>
    <t>Кафедра высшей математики</t>
  </si>
  <si>
    <t>Кафедра прагматики культуры</t>
  </si>
  <si>
    <t>Научно-учебная лаборатория исследований рынка труда</t>
  </si>
  <si>
    <t>Научно-учебная лаборатория корпоративных финансов</t>
  </si>
  <si>
    <t>Научно-учебная лаборатория макроэкономического анализа</t>
  </si>
  <si>
    <t>Научно-учебная лаборатория по финансовой инженерии и риск-менеджменту</t>
  </si>
  <si>
    <t>Факультет компьютерных наук</t>
  </si>
  <si>
    <t>Международная научно-учебная лаборатория институционального анализа экономических реформ</t>
  </si>
  <si>
    <t>05.80.01</t>
  </si>
  <si>
    <t>Научно-учебная лаборатория прикладного анализа институтов и социального капитала</t>
  </si>
  <si>
    <t>05.80.03</t>
  </si>
  <si>
    <t>Отдел по работе с данными</t>
  </si>
  <si>
    <t>05.80.06</t>
  </si>
  <si>
    <t>Вице-президент</t>
  </si>
  <si>
    <t>Директор по порталу</t>
  </si>
  <si>
    <t>Директор по привлечению иностранных студентов</t>
  </si>
  <si>
    <t>Директор по связям с общественностью</t>
  </si>
  <si>
    <t>Директор по управлению общежитиями, гостиницами, учебно-оздоровительными комплексами</t>
  </si>
  <si>
    <t>Директор по фундаментальным исследованиям</t>
  </si>
  <si>
    <t>Директор по эксплуатации и текущему ремонту зданий и сооружений</t>
  </si>
  <si>
    <t>Научный руководитель направления</t>
  </si>
  <si>
    <t>Тьютор</t>
  </si>
  <si>
    <t>подпись</t>
  </si>
  <si>
    <t>Мазлова С.Ю.</t>
  </si>
  <si>
    <t>Подпись курирующего проректора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</si>
</sst>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_ ;[Red]\-0\ "/>
    <numFmt numFmtId="165" formatCode="[$-419]d\ mmm\ yy;@"/>
    <numFmt numFmtId="166" formatCode="_(* #,##0.00_);_(* \(#,##0.00\);_(* &quot;-&quot;??_);_(@_)"/>
    <numFmt numFmtId="167" formatCode="_-* #,##0.00\ _р_._-;\-* #,##0.00\ _р_._-;_-* &quot;-&quot;??\ _р_._-;_-@_-"/>
  </numFmts>
  <fonts count="12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83">
    <xf numFmtId="0" fontId="0" fillId="0" borderId="0"/>
    <xf numFmtId="43" fontId="12" fillId="0" borderId="0" applyFont="0" applyFill="0" applyBorder="0" applyAlignment="0" applyProtection="0"/>
    <xf numFmtId="165" fontId="17" fillId="0" borderId="0"/>
    <xf numFmtId="165" fontId="18" fillId="0" borderId="0"/>
    <xf numFmtId="165" fontId="17" fillId="0" borderId="0"/>
    <xf numFmtId="165" fontId="19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4" fillId="12" borderId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6" fillId="13" borderId="0" applyNumberFormat="0" applyBorder="0" applyAlignment="0" applyProtection="0"/>
    <xf numFmtId="165" fontId="26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6" fillId="14" borderId="0" applyNumberFormat="0" applyBorder="0" applyAlignment="0" applyProtection="0"/>
    <xf numFmtId="165" fontId="26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6" fillId="15" borderId="0" applyNumberFormat="0" applyBorder="0" applyAlignment="0" applyProtection="0"/>
    <xf numFmtId="165" fontId="26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6" fillId="16" borderId="0" applyNumberFormat="0" applyBorder="0" applyAlignment="0" applyProtection="0"/>
    <xf numFmtId="165" fontId="26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6" fillId="17" borderId="0" applyNumberFormat="0" applyBorder="0" applyAlignment="0" applyProtection="0"/>
    <xf numFmtId="165" fontId="26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25" fillId="17" borderId="0" applyNumberFormat="0" applyBorder="0" applyAlignment="0" applyProtection="0"/>
    <xf numFmtId="165" fontId="12" fillId="11" borderId="0" applyNumberFormat="0" applyBorder="0" applyAlignment="0" applyProtection="0"/>
    <xf numFmtId="165" fontId="12" fillId="11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6" fillId="18" borderId="0" applyNumberFormat="0" applyBorder="0" applyAlignment="0" applyProtection="0"/>
    <xf numFmtId="165" fontId="26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6" fillId="19" borderId="0" applyNumberFormat="0" applyBorder="0" applyAlignment="0" applyProtection="0"/>
    <xf numFmtId="165" fontId="26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6" fillId="16" borderId="0" applyNumberFormat="0" applyBorder="0" applyAlignment="0" applyProtection="0"/>
    <xf numFmtId="165" fontId="26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6" fillId="19" borderId="0" applyNumberFormat="0" applyBorder="0" applyAlignment="0" applyProtection="0"/>
    <xf numFmtId="165" fontId="26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6" fillId="22" borderId="0" applyNumberFormat="0" applyBorder="0" applyAlignment="0" applyProtection="0"/>
    <xf numFmtId="165" fontId="26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8" fillId="23" borderId="0" applyNumberFormat="0" applyBorder="0" applyAlignment="0" applyProtection="0"/>
    <xf numFmtId="165" fontId="28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16" fillId="7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8" fillId="20" borderId="0" applyNumberFormat="0" applyBorder="0" applyAlignment="0" applyProtection="0"/>
    <xf numFmtId="165" fontId="28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16" fillId="9" borderId="0" applyNumberFormat="0" applyBorder="0" applyAlignment="0" applyProtection="0"/>
    <xf numFmtId="165" fontId="27" fillId="20" borderId="0" applyNumberFormat="0" applyBorder="0" applyAlignment="0" applyProtection="0"/>
    <xf numFmtId="165" fontId="16" fillId="9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8" fillId="21" borderId="0" applyNumberFormat="0" applyBorder="0" applyAlignment="0" applyProtection="0"/>
    <xf numFmtId="165" fontId="28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8" fillId="24" borderId="0" applyNumberFormat="0" applyBorder="0" applyAlignment="0" applyProtection="0"/>
    <xf numFmtId="165" fontId="28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8" fillId="26" borderId="0" applyNumberFormat="0" applyBorder="0" applyAlignment="0" applyProtection="0"/>
    <xf numFmtId="165" fontId="28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21"/>
    <xf numFmtId="165" fontId="29" fillId="0" borderId="0">
      <alignment horizontal="left"/>
    </xf>
    <xf numFmtId="0" fontId="30" fillId="27" borderId="0">
      <alignment vertical="top"/>
    </xf>
    <xf numFmtId="165" fontId="31" fillId="27" borderId="0">
      <alignment vertical="top"/>
    </xf>
    <xf numFmtId="165" fontId="31" fillId="27" borderId="0">
      <alignment vertical="center"/>
    </xf>
    <xf numFmtId="165" fontId="32" fillId="27" borderId="0">
      <alignment vertical="top"/>
    </xf>
    <xf numFmtId="0" fontId="33" fillId="27" borderId="0">
      <alignment vertical="center"/>
    </xf>
    <xf numFmtId="165" fontId="34" fillId="27" borderId="0">
      <alignment vertical="top"/>
    </xf>
    <xf numFmtId="165" fontId="35" fillId="27" borderId="0">
      <alignment vertical="center"/>
    </xf>
    <xf numFmtId="165" fontId="36" fillId="27" borderId="0">
      <alignment vertical="top"/>
    </xf>
    <xf numFmtId="0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8" fillId="29" borderId="0">
      <alignment vertical="top"/>
    </xf>
    <xf numFmtId="165" fontId="39" fillId="27" borderId="0">
      <alignment vertical="top"/>
    </xf>
    <xf numFmtId="0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0" fillId="28" borderId="0">
      <alignment vertical="center"/>
    </xf>
    <xf numFmtId="165" fontId="41" fillId="29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3" fillId="27" borderId="0">
      <alignment vertical="center"/>
    </xf>
    <xf numFmtId="165" fontId="44" fillId="27" borderId="0">
      <alignment vertical="center"/>
    </xf>
    <xf numFmtId="165" fontId="42" fillId="27" borderId="0">
      <alignment vertical="top"/>
    </xf>
    <xf numFmtId="0" fontId="43" fillId="27" borderId="0">
      <alignment vertical="center"/>
    </xf>
    <xf numFmtId="165" fontId="45" fillId="30" borderId="0">
      <alignment vertical="center"/>
    </xf>
    <xf numFmtId="165" fontId="46" fillId="31" borderId="0">
      <alignment vertical="top"/>
    </xf>
    <xf numFmtId="0" fontId="47" fillId="27" borderId="0">
      <alignment vertical="center"/>
    </xf>
    <xf numFmtId="0" fontId="37" fillId="30" borderId="0">
      <alignment vertical="center"/>
    </xf>
    <xf numFmtId="0" fontId="47" fillId="27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0" fillId="27" borderId="0">
      <alignment vertical="center"/>
    </xf>
    <xf numFmtId="165" fontId="48" fillId="27" borderId="0">
      <alignment vertical="top"/>
    </xf>
    <xf numFmtId="165" fontId="36" fillId="27" borderId="0">
      <alignment vertical="center"/>
    </xf>
    <xf numFmtId="165" fontId="36" fillId="27" borderId="0">
      <alignment vertical="top"/>
    </xf>
    <xf numFmtId="0" fontId="37" fillId="3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165" fontId="45" fillId="29" borderId="0">
      <alignment vertical="center"/>
    </xf>
    <xf numFmtId="0" fontId="37" fillId="28" borderId="0">
      <alignment vertical="center"/>
    </xf>
    <xf numFmtId="165" fontId="49" fillId="29" borderId="0">
      <alignment vertical="top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7" borderId="0">
      <alignment vertical="center"/>
    </xf>
    <xf numFmtId="165" fontId="50" fillId="32" borderId="0">
      <alignment vertical="top"/>
    </xf>
    <xf numFmtId="0" fontId="37" fillId="27" borderId="0">
      <alignment vertical="center"/>
    </xf>
    <xf numFmtId="165" fontId="41" fillId="32" borderId="0">
      <alignment vertical="center"/>
    </xf>
    <xf numFmtId="0" fontId="37" fillId="27" borderId="0">
      <alignment vertical="center"/>
    </xf>
    <xf numFmtId="165" fontId="51" fillId="27" borderId="0">
      <alignment vertical="center"/>
    </xf>
    <xf numFmtId="0" fontId="37" fillId="27" borderId="0">
      <alignment vertical="center"/>
    </xf>
    <xf numFmtId="165" fontId="51" fillId="33" borderId="0">
      <alignment vertical="center"/>
    </xf>
    <xf numFmtId="0" fontId="37" fillId="27" borderId="0">
      <alignment vertical="center"/>
    </xf>
    <xf numFmtId="165" fontId="45" fillId="27" borderId="0">
      <alignment vertical="center"/>
    </xf>
    <xf numFmtId="0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52" fillId="27" borderId="0">
      <alignment vertical="center"/>
    </xf>
    <xf numFmtId="165" fontId="31" fillId="27" borderId="0">
      <alignment vertical="center"/>
    </xf>
    <xf numFmtId="165" fontId="53" fillId="27" borderId="0">
      <alignment vertical="top"/>
    </xf>
    <xf numFmtId="165" fontId="54" fillId="27" borderId="0">
      <alignment vertical="top"/>
    </xf>
    <xf numFmtId="0" fontId="37" fillId="27" borderId="0">
      <alignment vertical="center"/>
    </xf>
    <xf numFmtId="165" fontId="41" fillId="27" borderId="0">
      <alignment vertical="center"/>
    </xf>
    <xf numFmtId="165" fontId="53" fillId="27" borderId="0">
      <alignment vertical="top"/>
    </xf>
    <xf numFmtId="165" fontId="41" fillId="27" borderId="0">
      <alignment vertical="center"/>
    </xf>
    <xf numFmtId="165" fontId="53" fillId="27" borderId="0">
      <alignment vertical="center"/>
    </xf>
    <xf numFmtId="0" fontId="30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6" fillId="34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4" fillId="35" borderId="0">
      <alignment vertical="center"/>
    </xf>
    <xf numFmtId="165" fontId="53" fillId="27" borderId="0">
      <alignment vertical="top"/>
    </xf>
    <xf numFmtId="165" fontId="54" fillId="27" borderId="0">
      <alignment vertical="top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0" fontId="52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6" fillId="34" borderId="0">
      <alignment vertical="center"/>
    </xf>
    <xf numFmtId="165" fontId="54" fillId="35" borderId="0">
      <alignment vertical="center"/>
    </xf>
    <xf numFmtId="165" fontId="42" fillId="27" borderId="0">
      <alignment vertical="center"/>
    </xf>
    <xf numFmtId="165" fontId="55" fillId="27" borderId="0">
      <alignment vertical="center"/>
    </xf>
    <xf numFmtId="165" fontId="39" fillId="27" borderId="0">
      <alignment vertical="top"/>
    </xf>
    <xf numFmtId="165" fontId="55" fillId="27" borderId="0">
      <alignment vertical="center"/>
    </xf>
    <xf numFmtId="165" fontId="55" fillId="27" borderId="0">
      <alignment vertical="center"/>
    </xf>
    <xf numFmtId="0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7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4" fillId="27" borderId="0"/>
    <xf numFmtId="165" fontId="41" fillId="27" borderId="0">
      <alignment vertical="center"/>
    </xf>
    <xf numFmtId="165" fontId="58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165" fontId="55" fillId="27" borderId="0">
      <alignment vertical="center"/>
    </xf>
    <xf numFmtId="0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40" fillId="36" borderId="0">
      <alignment vertical="center"/>
    </xf>
    <xf numFmtId="165" fontId="54" fillId="27" borderId="0"/>
    <xf numFmtId="165" fontId="41" fillId="36" borderId="0">
      <alignment vertical="center"/>
    </xf>
    <xf numFmtId="165" fontId="36" fillId="27" borderId="0">
      <alignment vertical="top"/>
    </xf>
    <xf numFmtId="0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59" fillId="36" borderId="0">
      <alignment vertical="center"/>
    </xf>
    <xf numFmtId="165" fontId="60" fillId="32" borderId="0">
      <alignment vertical="top"/>
    </xf>
    <xf numFmtId="165" fontId="54" fillId="37" borderId="0">
      <alignment vertical="top"/>
    </xf>
    <xf numFmtId="0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37" fillId="28" borderId="0">
      <alignment vertical="center"/>
    </xf>
    <xf numFmtId="165" fontId="41" fillId="32" borderId="0">
      <alignment vertical="center"/>
    </xf>
    <xf numFmtId="165" fontId="32" fillId="27" borderId="0">
      <alignment vertical="center"/>
    </xf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6" fillId="8" borderId="0" applyNumberFormat="0" applyBorder="0" applyAlignment="0" applyProtection="0"/>
    <xf numFmtId="165" fontId="27" fillId="39" borderId="0" applyNumberFormat="0" applyBorder="0" applyAlignment="0" applyProtection="0"/>
    <xf numFmtId="165" fontId="16" fillId="8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8" fillId="24" borderId="0" applyNumberFormat="0" applyBorder="0" applyAlignment="0" applyProtection="0"/>
    <xf numFmtId="165" fontId="28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16" fillId="10" borderId="0" applyNumberFormat="0" applyBorder="0" applyAlignment="0" applyProtection="0"/>
    <xf numFmtId="165" fontId="27" fillId="25" borderId="0" applyNumberFormat="0" applyBorder="0" applyAlignment="0" applyProtection="0"/>
    <xf numFmtId="165" fontId="16" fillId="10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2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4" fillId="42" borderId="23" applyNumberFormat="0" applyAlignment="0" applyProtection="0"/>
    <xf numFmtId="165" fontId="64" fillId="42" borderId="23" applyNumberFormat="0" applyAlignment="0" applyProtection="0"/>
    <xf numFmtId="165" fontId="15" fillId="6" borderId="18" applyNumberFormat="0" applyAlignment="0" applyProtection="0"/>
    <xf numFmtId="165" fontId="63" fillId="42" borderId="23" applyNumberFormat="0" applyAlignment="0" applyProtection="0"/>
    <xf numFmtId="165" fontId="15" fillId="6" borderId="18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6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8" fillId="0" borderId="24" applyNumberFormat="0" applyFill="0" applyAlignment="0" applyProtection="0"/>
    <xf numFmtId="165" fontId="68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70" fillId="0" borderId="25" applyNumberFormat="0" applyFill="0" applyAlignment="0" applyProtection="0"/>
    <xf numFmtId="165" fontId="70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2" fillId="0" borderId="26" applyNumberFormat="0" applyFill="0" applyAlignment="0" applyProtection="0"/>
    <xf numFmtId="165" fontId="72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14" fillId="0" borderId="17" applyNumberFormat="0" applyFill="0" applyAlignment="0" applyProtection="0"/>
    <xf numFmtId="165" fontId="71" fillId="0" borderId="26" applyNumberFormat="0" applyFill="0" applyAlignment="0" applyProtection="0"/>
    <xf numFmtId="165" fontId="14" fillId="0" borderId="17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3" fillId="43" borderId="0" applyNumberFormat="0" applyFont="0" applyBorder="0" applyAlignment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5" fillId="0" borderId="27" applyNumberFormat="0" applyFill="0" applyAlignment="0" applyProtection="0"/>
    <xf numFmtId="165" fontId="75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7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7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80" fillId="45" borderId="0" applyNumberFormat="0" applyBorder="0" applyAlignment="0" applyProtection="0"/>
    <xf numFmtId="165" fontId="80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0" fontId="12" fillId="0" borderId="0"/>
    <xf numFmtId="165" fontId="81" fillId="0" borderId="0"/>
    <xf numFmtId="165" fontId="81" fillId="0" borderId="0"/>
    <xf numFmtId="165" fontId="81" fillId="0" borderId="0"/>
    <xf numFmtId="165" fontId="81" fillId="0" borderId="0"/>
    <xf numFmtId="165" fontId="81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7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9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7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0" fontId="20" fillId="0" borderId="0"/>
    <xf numFmtId="165" fontId="29" fillId="0" borderId="0">
      <alignment horizontal="left"/>
    </xf>
    <xf numFmtId="165" fontId="18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0" fontId="18" fillId="0" borderId="0"/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20" fillId="0" borderId="0"/>
    <xf numFmtId="165" fontId="29" fillId="0" borderId="0">
      <alignment horizontal="left"/>
    </xf>
    <xf numFmtId="165" fontId="20" fillId="0" borderId="0"/>
    <xf numFmtId="165" fontId="20" fillId="0" borderId="0"/>
    <xf numFmtId="165" fontId="20" fillId="0" borderId="0"/>
    <xf numFmtId="165" fontId="20" fillId="0" borderId="0"/>
    <xf numFmtId="165" fontId="12" fillId="0" borderId="0"/>
    <xf numFmtId="165" fontId="12" fillId="0" borderId="0"/>
    <xf numFmtId="165" fontId="29" fillId="0" borderId="0">
      <alignment horizontal="left"/>
    </xf>
    <xf numFmtId="165" fontId="29" fillId="0" borderId="0">
      <alignment horizontal="left"/>
    </xf>
    <xf numFmtId="165" fontId="12" fillId="0" borderId="0"/>
    <xf numFmtId="0" fontId="12" fillId="0" borderId="0"/>
    <xf numFmtId="165" fontId="17" fillId="0" borderId="0"/>
    <xf numFmtId="165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1" fillId="0" borderId="0"/>
    <xf numFmtId="165" fontId="12" fillId="0" borderId="0"/>
    <xf numFmtId="165" fontId="8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83" fillId="0" borderId="0"/>
    <xf numFmtId="165" fontId="2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84" fillId="0" borderId="0"/>
    <xf numFmtId="165" fontId="17" fillId="0" borderId="0"/>
    <xf numFmtId="165" fontId="17" fillId="0" borderId="0"/>
    <xf numFmtId="0" fontId="18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0" fillId="0" borderId="0"/>
    <xf numFmtId="165" fontId="20" fillId="0" borderId="0"/>
    <xf numFmtId="165" fontId="17" fillId="0" borderId="0"/>
    <xf numFmtId="165" fontId="17" fillId="0" borderId="0"/>
    <xf numFmtId="165" fontId="8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85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7" fillId="0" borderId="0"/>
    <xf numFmtId="165" fontId="17" fillId="0" borderId="0"/>
    <xf numFmtId="165" fontId="17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8" fillId="0" borderId="0"/>
    <xf numFmtId="165" fontId="12" fillId="0" borderId="0"/>
    <xf numFmtId="165" fontId="12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8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26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7" fillId="14" borderId="0" applyNumberFormat="0" applyBorder="0" applyAlignment="0" applyProtection="0"/>
    <xf numFmtId="165" fontId="87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5" fontId="89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0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6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165" fontId="25" fillId="46" borderId="29" applyNumberFormat="0" applyFon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1" fillId="0" borderId="30" applyNumberFormat="0" applyFill="0" applyAlignment="0" applyProtection="0"/>
    <xf numFmtId="165" fontId="91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0" fontId="23" fillId="0" borderId="0"/>
    <xf numFmtId="165" fontId="22" fillId="0" borderId="0"/>
    <xf numFmtId="14" fontId="12" fillId="0" borderId="0"/>
    <xf numFmtId="14" fontId="12" fillId="0" borderId="0"/>
    <xf numFmtId="165" fontId="20" fillId="0" borderId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3" fillId="0" borderId="0" applyNumberFormat="0" applyFill="0" applyBorder="0" applyAlignment="0" applyProtection="0"/>
    <xf numFmtId="165" fontId="93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5" fillId="15" borderId="0" applyNumberFormat="0" applyBorder="0" applyAlignment="0" applyProtection="0"/>
    <xf numFmtId="165" fontId="95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</cellStyleXfs>
  <cellXfs count="30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3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41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6" fillId="0" borderId="0" xfId="0" applyFont="1" applyFill="1" applyBorder="1" applyAlignment="1">
      <alignment horizontal="left" wrapText="1"/>
    </xf>
    <xf numFmtId="0" fontId="96" fillId="0" borderId="0" xfId="0" applyFont="1"/>
    <xf numFmtId="0" fontId="103" fillId="3" borderId="0" xfId="0" applyFont="1" applyFill="1" applyAlignment="1">
      <alignment vertical="center"/>
    </xf>
    <xf numFmtId="0" fontId="103" fillId="4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9" fillId="0" borderId="0" xfId="0" applyFont="1" applyAlignment="1" applyProtection="1">
      <alignment vertical="center"/>
      <protection locked="0"/>
    </xf>
    <xf numFmtId="0" fontId="109" fillId="0" borderId="0" xfId="0" applyFo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8" fillId="0" borderId="0" xfId="0" applyFont="1" applyProtection="1">
      <protection locked="0"/>
    </xf>
    <xf numFmtId="0" fontId="108" fillId="4" borderId="8" xfId="0" applyFont="1" applyFill="1" applyBorder="1" applyAlignment="1" applyProtection="1">
      <alignment horizontal="center" vertical="center"/>
    </xf>
    <xf numFmtId="0" fontId="108" fillId="0" borderId="9" xfId="0" applyFont="1" applyBorder="1" applyAlignment="1" applyProtection="1">
      <alignment horizontal="left" vertical="center" wrapText="1"/>
      <protection locked="0"/>
    </xf>
    <xf numFmtId="0" fontId="108" fillId="0" borderId="3" xfId="0" applyFont="1" applyBorder="1" applyAlignment="1" applyProtection="1">
      <alignment horizontal="left" vertical="center" wrapText="1"/>
      <protection locked="0"/>
    </xf>
    <xf numFmtId="0" fontId="108" fillId="0" borderId="7" xfId="0" applyFont="1" applyBorder="1" applyAlignment="1" applyProtection="1">
      <alignment horizontal="left" vertical="center" wrapText="1"/>
      <protection locked="0"/>
    </xf>
    <xf numFmtId="0" fontId="108" fillId="0" borderId="0" xfId="0" applyFont="1" applyBorder="1" applyAlignment="1" applyProtection="1">
      <alignment horizontal="left" vertical="center" wrapText="1"/>
      <protection locked="0"/>
    </xf>
    <xf numFmtId="0" fontId="108" fillId="0" borderId="0" xfId="0" applyFont="1" applyFill="1" applyBorder="1" applyAlignment="1" applyProtection="1">
      <alignment horizontal="left" wrapText="1"/>
      <protection locked="0"/>
    </xf>
    <xf numFmtId="0" fontId="116" fillId="0" borderId="0" xfId="0" applyFont="1" applyBorder="1" applyAlignment="1" applyProtection="1">
      <alignment horizontal="left" vertical="center" wrapText="1"/>
      <protection locked="0"/>
    </xf>
    <xf numFmtId="0" fontId="112" fillId="0" borderId="9" xfId="0" applyFont="1" applyBorder="1" applyAlignment="1" applyProtection="1">
      <alignment vertical="center" wrapText="1"/>
      <protection locked="0"/>
    </xf>
    <xf numFmtId="0" fontId="116" fillId="0" borderId="0" xfId="0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vertical="center"/>
    </xf>
    <xf numFmtId="0" fontId="108" fillId="0" borderId="64" xfId="0" applyFont="1" applyBorder="1" applyAlignment="1" applyProtection="1">
      <alignment vertical="center" wrapText="1"/>
      <protection locked="0"/>
    </xf>
    <xf numFmtId="0" fontId="118" fillId="0" borderId="1" xfId="0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 wrapText="1"/>
    </xf>
    <xf numFmtId="0" fontId="10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3" fillId="0" borderId="68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left" vertical="center"/>
    </xf>
    <xf numFmtId="43" fontId="0" fillId="0" borderId="68" xfId="1" applyFont="1" applyBorder="1"/>
    <xf numFmtId="43" fontId="0" fillId="0" borderId="47" xfId="1" applyFont="1" applyBorder="1"/>
    <xf numFmtId="0" fontId="0" fillId="0" borderId="34" xfId="0" applyBorder="1" applyAlignment="1">
      <alignment horizontal="left" vertical="center"/>
    </xf>
    <xf numFmtId="43" fontId="0" fillId="0" borderId="0" xfId="1" applyFont="1" applyBorder="1"/>
    <xf numFmtId="43" fontId="0" fillId="0" borderId="48" xfId="1" applyFont="1" applyBorder="1"/>
    <xf numFmtId="0" fontId="0" fillId="0" borderId="66" xfId="0" applyBorder="1" applyAlignment="1">
      <alignment horizontal="left" vertical="center"/>
    </xf>
    <xf numFmtId="43" fontId="0" fillId="0" borderId="67" xfId="1" applyFont="1" applyBorder="1"/>
    <xf numFmtId="43" fontId="0" fillId="0" borderId="70" xfId="1" applyFont="1" applyBorder="1"/>
    <xf numFmtId="0" fontId="117" fillId="0" borderId="4" xfId="0" applyFont="1" applyBorder="1" applyAlignment="1" applyProtection="1">
      <alignment horizontal="left" vertical="center" wrapText="1"/>
      <protection locked="0"/>
    </xf>
    <xf numFmtId="0" fontId="117" fillId="0" borderId="7" xfId="0" applyFont="1" applyBorder="1" applyAlignment="1" applyProtection="1">
      <alignment horizontal="left" vertical="center" wrapText="1"/>
      <protection locked="0"/>
    </xf>
    <xf numFmtId="0" fontId="101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49" borderId="1" xfId="0" applyFill="1" applyBorder="1" applyAlignment="1">
      <alignment vertical="center"/>
    </xf>
    <xf numFmtId="43" fontId="0" fillId="4" borderId="1" xfId="1" applyFont="1" applyFill="1" applyBorder="1" applyAlignment="1">
      <alignment horizontal="left" vertical="center"/>
    </xf>
    <xf numFmtId="43" fontId="0" fillId="4" borderId="1" xfId="1" applyFont="1" applyFill="1" applyBorder="1" applyAlignment="1">
      <alignment vertical="center" wrapText="1"/>
    </xf>
    <xf numFmtId="43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2" fillId="48" borderId="0" xfId="0" applyFont="1" applyFill="1" applyAlignment="1">
      <alignment horizontal="center" vertical="top" wrapText="1"/>
    </xf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49" fontId="108" fillId="50" borderId="42" xfId="0" applyNumberFormat="1" applyFont="1" applyFill="1" applyBorder="1" applyAlignment="1" applyProtection="1">
      <alignment horizontal="center"/>
      <protection locked="0"/>
    </xf>
    <xf numFmtId="0" fontId="108" fillId="50" borderId="60" xfId="0" applyFont="1" applyFill="1" applyBorder="1" applyAlignment="1" applyProtection="1">
      <alignment horizontal="center" vertical="center" wrapText="1"/>
      <protection locked="0"/>
    </xf>
    <xf numFmtId="43" fontId="0" fillId="0" borderId="1" xfId="0" applyNumberFormat="1" applyBorder="1"/>
    <xf numFmtId="0" fontId="112" fillId="0" borderId="64" xfId="0" applyFont="1" applyBorder="1" applyAlignment="1" applyProtection="1">
      <alignment horizontal="left" vertical="center"/>
      <protection locked="0"/>
    </xf>
    <xf numFmtId="0" fontId="108" fillId="0" borderId="34" xfId="0" applyFont="1" applyBorder="1" applyAlignment="1" applyProtection="1">
      <alignment horizontal="center" vertical="center" wrapText="1"/>
      <protection locked="0"/>
    </xf>
    <xf numFmtId="0" fontId="112" fillId="0" borderId="71" xfId="0" applyFont="1" applyBorder="1" applyAlignment="1" applyProtection="1">
      <alignment horizontal="left" vertical="center" wrapText="1"/>
      <protection locked="0"/>
    </xf>
    <xf numFmtId="0" fontId="113" fillId="0" borderId="1" xfId="0" applyFont="1" applyBorder="1" applyAlignment="1" applyProtection="1">
      <alignment horizontal="left" vertical="center" wrapText="1"/>
    </xf>
    <xf numFmtId="0" fontId="113" fillId="0" borderId="5" xfId="0" applyFont="1" applyBorder="1" applyAlignment="1" applyProtection="1">
      <alignment horizontal="left" vertical="center" wrapText="1"/>
    </xf>
    <xf numFmtId="0" fontId="117" fillId="0" borderId="9" xfId="0" applyFont="1" applyBorder="1" applyAlignment="1" applyProtection="1">
      <alignment horizontal="left" vertical="center" wrapText="1"/>
      <protection locked="0"/>
    </xf>
    <xf numFmtId="0" fontId="113" fillId="0" borderId="14" xfId="0" applyFont="1" applyBorder="1" applyAlignment="1" applyProtection="1">
      <alignment horizontal="left" vertical="center" wrapText="1"/>
    </xf>
    <xf numFmtId="14" fontId="21" fillId="5" borderId="5" xfId="0" applyNumberFormat="1" applyFont="1" applyFill="1" applyBorder="1" applyAlignment="1">
      <alignment vertical="center" wrapText="1"/>
    </xf>
    <xf numFmtId="14" fontId="120" fillId="5" borderId="1" xfId="0" applyNumberFormat="1" applyFont="1" applyFill="1" applyBorder="1" applyAlignment="1">
      <alignment vertical="center" wrapText="1"/>
    </xf>
    <xf numFmtId="14" fontId="120" fillId="5" borderId="14" xfId="0" applyNumberFormat="1" applyFont="1" applyFill="1" applyBorder="1" applyAlignment="1">
      <alignment vertical="center" wrapText="1"/>
    </xf>
    <xf numFmtId="164" fontId="113" fillId="4" borderId="6" xfId="0" applyNumberFormat="1" applyFont="1" applyFill="1" applyBorder="1" applyAlignment="1" applyProtection="1">
      <alignment horizontal="center" vertical="center" wrapText="1"/>
    </xf>
    <xf numFmtId="164" fontId="113" fillId="4" borderId="8" xfId="0" applyNumberFormat="1" applyFont="1" applyFill="1" applyBorder="1" applyAlignment="1" applyProtection="1">
      <alignment horizontal="center" vertical="center" wrapText="1"/>
    </xf>
    <xf numFmtId="164" fontId="113" fillId="4" borderId="12" xfId="0" applyNumberFormat="1" applyFont="1" applyFill="1" applyBorder="1" applyAlignment="1" applyProtection="1">
      <alignment horizontal="center" vertical="center" wrapText="1"/>
    </xf>
    <xf numFmtId="0" fontId="108" fillId="50" borderId="5" xfId="0" applyFont="1" applyFill="1" applyBorder="1" applyAlignment="1" applyProtection="1">
      <alignment horizontal="left" vertical="center" wrapText="1"/>
      <protection locked="0"/>
    </xf>
    <xf numFmtId="0" fontId="108" fillId="50" borderId="1" xfId="0" applyFont="1" applyFill="1" applyBorder="1" applyAlignment="1" applyProtection="1">
      <alignment horizontal="left" vertical="center" wrapText="1"/>
      <protection locked="0"/>
    </xf>
    <xf numFmtId="14" fontId="121" fillId="5" borderId="14" xfId="0" applyNumberFormat="1" applyFont="1" applyFill="1" applyBorder="1" applyAlignment="1">
      <alignment vertical="center" wrapText="1"/>
    </xf>
    <xf numFmtId="0" fontId="122" fillId="0" borderId="0" xfId="0" applyFont="1" applyAlignment="1" applyProtection="1">
      <alignment vertical="center"/>
      <protection locked="0"/>
    </xf>
    <xf numFmtId="0" fontId="108" fillId="0" borderId="67" xfId="0" applyFont="1" applyBorder="1" applyProtection="1">
      <protection locked="0"/>
    </xf>
    <xf numFmtId="0" fontId="108" fillId="0" borderId="19" xfId="0" applyFont="1" applyBorder="1" applyProtection="1">
      <protection locked="0"/>
    </xf>
    <xf numFmtId="0" fontId="123" fillId="0" borderId="0" xfId="0" applyFont="1" applyFill="1" applyAlignment="1" applyProtection="1">
      <alignment wrapText="1"/>
      <protection locked="0"/>
    </xf>
    <xf numFmtId="0" fontId="124" fillId="0" borderId="0" xfId="0" applyFont="1" applyFill="1" applyAlignment="1" applyProtection="1">
      <alignment wrapText="1"/>
      <protection locked="0"/>
    </xf>
    <xf numFmtId="0" fontId="109" fillId="0" borderId="67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9" fillId="0" borderId="67" xfId="0" applyFont="1" applyBorder="1" applyProtection="1">
      <protection locked="0"/>
    </xf>
    <xf numFmtId="0" fontId="116" fillId="0" borderId="0" xfId="0" applyFont="1" applyBorder="1" applyAlignment="1">
      <alignment horizontal="left" vertical="center" wrapText="1"/>
    </xf>
    <xf numFmtId="0" fontId="112" fillId="0" borderId="63" xfId="0" applyFont="1" applyBorder="1" applyAlignment="1" applyProtection="1">
      <alignment horizontal="left" vertical="center" wrapText="1"/>
      <protection locked="0"/>
    </xf>
    <xf numFmtId="0" fontId="112" fillId="0" borderId="64" xfId="0" applyFont="1" applyBorder="1" applyAlignment="1" applyProtection="1">
      <alignment horizontal="left" vertical="center" wrapText="1"/>
      <protection locked="0"/>
    </xf>
    <xf numFmtId="0" fontId="112" fillId="0" borderId="60" xfId="0" applyFont="1" applyBorder="1" applyAlignment="1" applyProtection="1">
      <alignment horizontal="center" vertical="center" wrapText="1"/>
      <protection locked="0"/>
    </xf>
    <xf numFmtId="0" fontId="112" fillId="0" borderId="59" xfId="0" applyFont="1" applyBorder="1" applyAlignment="1" applyProtection="1">
      <alignment horizontal="center" vertical="center" wrapText="1"/>
      <protection locked="0"/>
    </xf>
    <xf numFmtId="0" fontId="116" fillId="0" borderId="0" xfId="0" applyFont="1" applyFill="1" applyBorder="1" applyAlignment="1" applyProtection="1">
      <alignment horizontal="center" vertical="center" wrapText="1"/>
      <protection locked="0"/>
    </xf>
    <xf numFmtId="0" fontId="112" fillId="0" borderId="63" xfId="0" applyFont="1" applyBorder="1" applyAlignment="1" applyProtection="1">
      <alignment horizontal="center" vertical="center" wrapText="1"/>
      <protection locked="0"/>
    </xf>
    <xf numFmtId="0" fontId="112" fillId="0" borderId="64" xfId="0" applyFont="1" applyBorder="1" applyAlignment="1" applyProtection="1">
      <alignment horizontal="center" vertical="center" wrapText="1"/>
      <protection locked="0"/>
    </xf>
    <xf numFmtId="0" fontId="112" fillId="0" borderId="71" xfId="0" applyFont="1" applyBorder="1" applyAlignment="1" applyProtection="1">
      <alignment horizontal="center" vertical="center" wrapText="1"/>
      <protection locked="0"/>
    </xf>
    <xf numFmtId="43" fontId="117" fillId="4" borderId="1" xfId="0" applyNumberFormat="1" applyFont="1" applyFill="1" applyBorder="1" applyAlignment="1">
      <alignment horizontal="center" vertical="center" wrapText="1"/>
    </xf>
    <xf numFmtId="0" fontId="117" fillId="4" borderId="1" xfId="0" applyFont="1" applyFill="1" applyBorder="1" applyAlignment="1">
      <alignment horizontal="center" vertical="center" wrapText="1"/>
    </xf>
    <xf numFmtId="0" fontId="117" fillId="4" borderId="8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 applyProtection="1">
      <alignment horizontal="right" wrapText="1"/>
      <protection locked="0"/>
    </xf>
    <xf numFmtId="0" fontId="110" fillId="0" borderId="0" xfId="0" applyFont="1" applyAlignment="1" applyProtection="1">
      <alignment horizontal="left" vertical="top"/>
      <protection locked="0"/>
    </xf>
    <xf numFmtId="0" fontId="112" fillId="0" borderId="35" xfId="0" applyFont="1" applyBorder="1" applyAlignment="1" applyProtection="1">
      <alignment horizontal="center" vertical="center" wrapText="1"/>
      <protection locked="0"/>
    </xf>
    <xf numFmtId="0" fontId="112" fillId="0" borderId="10" xfId="0" applyFont="1" applyBorder="1" applyAlignment="1" applyProtection="1">
      <alignment horizontal="center" vertical="center" wrapText="1"/>
      <protection locked="0"/>
    </xf>
    <xf numFmtId="0" fontId="112" fillId="0" borderId="37" xfId="0" applyFont="1" applyBorder="1" applyAlignment="1" applyProtection="1">
      <alignment horizontal="center" vertical="center" wrapText="1"/>
      <protection locked="0"/>
    </xf>
    <xf numFmtId="0" fontId="112" fillId="0" borderId="38" xfId="0" applyFont="1" applyBorder="1" applyAlignment="1" applyProtection="1">
      <alignment horizontal="center" vertical="center" wrapText="1"/>
      <protection locked="0"/>
    </xf>
    <xf numFmtId="0" fontId="112" fillId="0" borderId="65" xfId="0" applyFont="1" applyBorder="1" applyAlignment="1" applyProtection="1">
      <alignment horizontal="left" vertical="center" wrapText="1"/>
      <protection locked="0"/>
    </xf>
    <xf numFmtId="0" fontId="108" fillId="0" borderId="40" xfId="0" applyFont="1" applyBorder="1" applyAlignment="1" applyProtection="1">
      <alignment horizontal="left" vertical="center" wrapText="1"/>
      <protection locked="0"/>
    </xf>
    <xf numFmtId="0" fontId="85" fillId="0" borderId="58" xfId="0" applyFont="1" applyBorder="1" applyAlignment="1">
      <alignment wrapText="1"/>
    </xf>
    <xf numFmtId="0" fontId="85" fillId="0" borderId="41" xfId="0" applyFont="1" applyBorder="1" applyAlignment="1">
      <alignment wrapText="1"/>
    </xf>
    <xf numFmtId="0" fontId="108" fillId="0" borderId="53" xfId="0" applyFont="1" applyBorder="1" applyAlignment="1" applyProtection="1">
      <alignment horizontal="left" vertical="center" wrapText="1"/>
      <protection locked="0"/>
    </xf>
    <xf numFmtId="0" fontId="85" fillId="0" borderId="54" xfId="0" applyFont="1" applyBorder="1" applyAlignment="1">
      <alignment wrapText="1"/>
    </xf>
    <xf numFmtId="0" fontId="85" fillId="0" borderId="55" xfId="0" applyFont="1" applyBorder="1" applyAlignment="1">
      <alignment wrapText="1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0" fontId="85" fillId="50" borderId="62" xfId="0" applyFont="1" applyFill="1" applyBorder="1" applyAlignment="1">
      <alignment horizontal="left"/>
    </xf>
    <xf numFmtId="0" fontId="108" fillId="50" borderId="40" xfId="0" applyFont="1" applyFill="1" applyBorder="1" applyAlignment="1" applyProtection="1">
      <alignment horizontal="center"/>
      <protection locked="0"/>
    </xf>
    <xf numFmtId="0" fontId="85" fillId="50" borderId="58" xfId="0" applyFont="1" applyFill="1" applyBorder="1" applyAlignment="1">
      <alignment horizontal="center"/>
    </xf>
    <xf numFmtId="0" fontId="85" fillId="50" borderId="58" xfId="0" applyFont="1" applyFill="1" applyBorder="1" applyAlignment="1"/>
    <xf numFmtId="0" fontId="85" fillId="50" borderId="74" xfId="0" applyFont="1" applyFill="1" applyBorder="1" applyAlignment="1"/>
    <xf numFmtId="0" fontId="110" fillId="0" borderId="0" xfId="0" applyFont="1" applyAlignment="1" applyProtection="1">
      <alignment horizontal="center"/>
      <protection locked="0"/>
    </xf>
    <xf numFmtId="0" fontId="108" fillId="0" borderId="40" xfId="0" applyFont="1" applyFill="1" applyBorder="1" applyAlignment="1" applyProtection="1">
      <alignment vertical="center"/>
      <protection locked="0"/>
    </xf>
    <xf numFmtId="0" fontId="85" fillId="0" borderId="41" xfId="0" applyFont="1" applyFill="1" applyBorder="1" applyAlignment="1"/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85" fillId="50" borderId="33" xfId="0" applyFont="1" applyFill="1" applyBorder="1" applyAlignment="1">
      <alignment horizontal="left"/>
    </xf>
    <xf numFmtId="0" fontId="108" fillId="0" borderId="34" xfId="0" applyFont="1" applyBorder="1" applyAlignment="1" applyProtection="1">
      <alignment vertical="center"/>
      <protection locked="0"/>
    </xf>
    <xf numFmtId="0" fontId="85" fillId="0" borderId="0" xfId="0" applyFont="1" applyBorder="1" applyAlignment="1"/>
    <xf numFmtId="0" fontId="85" fillId="0" borderId="44" xfId="0" applyFont="1" applyBorder="1" applyAlignment="1"/>
    <xf numFmtId="0" fontId="108" fillId="50" borderId="69" xfId="0" applyFont="1" applyFill="1" applyBorder="1" applyAlignment="1" applyProtection="1">
      <alignment horizontal="left" vertical="center" wrapText="1"/>
      <protection locked="0"/>
    </xf>
    <xf numFmtId="0" fontId="85" fillId="50" borderId="73" xfId="0" applyFont="1" applyFill="1" applyBorder="1" applyAlignment="1">
      <alignment horizontal="left"/>
    </xf>
    <xf numFmtId="0" fontId="108" fillId="0" borderId="66" xfId="0" applyFont="1" applyBorder="1" applyAlignment="1" applyProtection="1">
      <alignment horizontal="left" vertical="center" shrinkToFit="1"/>
      <protection locked="0"/>
    </xf>
    <xf numFmtId="0" fontId="85" fillId="0" borderId="67" xfId="0" applyFont="1" applyBorder="1" applyAlignment="1">
      <alignment shrinkToFit="1"/>
    </xf>
    <xf numFmtId="0" fontId="85" fillId="0" borderId="72" xfId="0" applyFont="1" applyBorder="1" applyAlignment="1">
      <alignment shrinkToFit="1"/>
    </xf>
    <xf numFmtId="0" fontId="85" fillId="50" borderId="19" xfId="0" applyFont="1" applyFill="1" applyBorder="1" applyAlignment="1"/>
    <xf numFmtId="0" fontId="85" fillId="50" borderId="33" xfId="0" applyFont="1" applyFill="1" applyBorder="1" applyAlignment="1"/>
    <xf numFmtId="0" fontId="108" fillId="50" borderId="53" xfId="0" applyFont="1" applyFill="1" applyBorder="1" applyAlignment="1" applyProtection="1">
      <alignment horizontal="left" vertical="center" wrapText="1"/>
      <protection locked="0"/>
    </xf>
    <xf numFmtId="0" fontId="85" fillId="50" borderId="54" xfId="0" applyFont="1" applyFill="1" applyBorder="1" applyAlignment="1"/>
    <xf numFmtId="0" fontId="85" fillId="50" borderId="55" xfId="0" applyFont="1" applyFill="1" applyBorder="1" applyAlignment="1"/>
    <xf numFmtId="0" fontId="85" fillId="0" borderId="58" xfId="0" applyFont="1" applyBorder="1" applyAlignment="1"/>
    <xf numFmtId="0" fontId="85" fillId="0" borderId="41" xfId="0" applyFont="1" applyBorder="1" applyAlignment="1"/>
    <xf numFmtId="43" fontId="117" fillId="4" borderId="14" xfId="0" applyNumberFormat="1" applyFont="1" applyFill="1" applyBorder="1" applyAlignment="1">
      <alignment horizontal="center" vertical="center" wrapText="1"/>
    </xf>
    <xf numFmtId="0" fontId="117" fillId="4" borderId="14" xfId="0" applyFont="1" applyFill="1" applyBorder="1" applyAlignment="1">
      <alignment horizontal="center" vertical="center" wrapText="1"/>
    </xf>
    <xf numFmtId="0" fontId="117" fillId="4" borderId="12" xfId="0" applyFont="1" applyFill="1" applyBorder="1" applyAlignment="1">
      <alignment horizontal="center" vertical="center" wrapText="1"/>
    </xf>
    <xf numFmtId="0" fontId="112" fillId="0" borderId="34" xfId="0" applyFont="1" applyBorder="1" applyAlignment="1">
      <alignment horizontal="center" vertical="center" wrapText="1"/>
    </xf>
    <xf numFmtId="0" fontId="112" fillId="0" borderId="48" xfId="0" applyFont="1" applyBorder="1" applyAlignment="1">
      <alignment horizontal="center" vertical="center" wrapText="1"/>
    </xf>
    <xf numFmtId="0" fontId="112" fillId="0" borderId="61" xfId="0" applyFont="1" applyBorder="1" applyAlignment="1" applyProtection="1">
      <alignment horizontal="center" vertical="center" wrapText="1"/>
      <protection locked="0"/>
    </xf>
    <xf numFmtId="0" fontId="112" fillId="0" borderId="69" xfId="0" applyFont="1" applyBorder="1" applyAlignment="1">
      <alignment horizontal="center" vertical="center" wrapText="1"/>
    </xf>
    <xf numFmtId="0" fontId="112" fillId="0" borderId="73" xfId="0" applyFont="1" applyBorder="1" applyAlignment="1">
      <alignment horizontal="center" vertical="center" wrapText="1"/>
    </xf>
    <xf numFmtId="43" fontId="117" fillId="4" borderId="5" xfId="0" applyNumberFormat="1" applyFont="1" applyFill="1" applyBorder="1" applyAlignment="1">
      <alignment horizontal="center" vertical="center" wrapText="1"/>
    </xf>
    <xf numFmtId="0" fontId="117" fillId="4" borderId="5" xfId="0" applyFont="1" applyFill="1" applyBorder="1" applyAlignment="1">
      <alignment horizontal="center" vertical="center" wrapText="1"/>
    </xf>
    <xf numFmtId="0" fontId="117" fillId="4" borderId="6" xfId="0" applyFont="1" applyFill="1" applyBorder="1" applyAlignment="1">
      <alignment horizontal="center" vertical="center" wrapText="1"/>
    </xf>
    <xf numFmtId="0" fontId="112" fillId="0" borderId="52" xfId="0" applyFont="1" applyBorder="1" applyAlignment="1" applyProtection="1">
      <alignment horizontal="left" vertical="center" wrapText="1"/>
      <protection locked="0"/>
    </xf>
    <xf numFmtId="0" fontId="112" fillId="0" borderId="49" xfId="0" applyFont="1" applyBorder="1" applyAlignment="1" applyProtection="1">
      <alignment horizontal="left" vertical="center" wrapText="1"/>
      <protection locked="0"/>
    </xf>
    <xf numFmtId="0" fontId="106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2" fillId="48" borderId="0" xfId="0" applyFont="1" applyFill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3" fontId="96" fillId="0" borderId="20" xfId="1" applyFont="1" applyFill="1" applyBorder="1" applyAlignment="1">
      <alignment horizontal="left" wrapText="1"/>
    </xf>
    <xf numFmtId="43" fontId="96" fillId="0" borderId="19" xfId="1" applyFont="1" applyFill="1" applyBorder="1" applyAlignment="1">
      <alignment horizontal="left" wrapText="1"/>
    </xf>
    <xf numFmtId="43" fontId="96" fillId="0" borderId="33" xfId="1" applyFont="1" applyFill="1" applyBorder="1" applyAlignment="1">
      <alignment horizontal="left" wrapText="1"/>
    </xf>
    <xf numFmtId="0" fontId="96" fillId="0" borderId="42" xfId="0" applyFont="1" applyFill="1" applyBorder="1" applyAlignment="1">
      <alignment horizontal="left" vertical="center" wrapText="1"/>
    </xf>
    <xf numFmtId="0" fontId="96" fillId="0" borderId="56" xfId="0" applyFont="1" applyFill="1" applyBorder="1" applyAlignment="1">
      <alignment horizontal="left" vertical="center" wrapText="1"/>
    </xf>
    <xf numFmtId="0" fontId="96" fillId="0" borderId="43" xfId="0" applyFont="1" applyFill="1" applyBorder="1" applyAlignment="1">
      <alignment horizontal="left" vertical="center" wrapText="1"/>
    </xf>
    <xf numFmtId="0" fontId="96" fillId="0" borderId="34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left" vertical="center" wrapText="1"/>
    </xf>
    <xf numFmtId="0" fontId="96" fillId="0" borderId="45" xfId="0" applyFont="1" applyFill="1" applyBorder="1" applyAlignment="1">
      <alignment horizontal="left" vertical="center" wrapText="1"/>
    </xf>
    <xf numFmtId="0" fontId="96" fillId="0" borderId="57" xfId="0" applyFont="1" applyFill="1" applyBorder="1" applyAlignment="1">
      <alignment horizontal="left" vertical="center" wrapText="1"/>
    </xf>
    <xf numFmtId="0" fontId="96" fillId="0" borderId="46" xfId="0" applyFont="1" applyFill="1" applyBorder="1" applyAlignment="1">
      <alignment horizontal="left" vertical="center" wrapText="1"/>
    </xf>
    <xf numFmtId="164" fontId="99" fillId="0" borderId="32" xfId="0" applyNumberFormat="1" applyFont="1" applyFill="1" applyBorder="1" applyAlignment="1">
      <alignment horizontal="center" vertical="center" wrapText="1"/>
    </xf>
    <xf numFmtId="164" fontId="99" fillId="0" borderId="38" xfId="0" applyNumberFormat="1" applyFont="1" applyFill="1" applyBorder="1" applyAlignment="1">
      <alignment horizontal="center" vertical="center" wrapText="1"/>
    </xf>
    <xf numFmtId="164" fontId="99" fillId="0" borderId="39" xfId="0" applyNumberFormat="1" applyFont="1" applyFill="1" applyBorder="1" applyAlignment="1">
      <alignment horizontal="center" vertical="center" wrapText="1"/>
    </xf>
    <xf numFmtId="14" fontId="100" fillId="0" borderId="50" xfId="0" applyNumberFormat="1" applyFont="1" applyFill="1" applyBorder="1" applyAlignment="1">
      <alignment horizontal="center" vertical="center" wrapText="1"/>
    </xf>
    <xf numFmtId="14" fontId="100" fillId="0" borderId="47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 wrapText="1"/>
    </xf>
    <xf numFmtId="0" fontId="96" fillId="0" borderId="12" xfId="0" applyFont="1" applyFill="1" applyBorder="1" applyAlignment="1">
      <alignment horizontal="left" wrapText="1"/>
    </xf>
    <xf numFmtId="0" fontId="96" fillId="0" borderId="15" xfId="0" applyFont="1" applyFill="1" applyBorder="1" applyAlignment="1">
      <alignment horizontal="left" wrapText="1"/>
    </xf>
    <xf numFmtId="0" fontId="96" fillId="0" borderId="16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wrapText="1"/>
    </xf>
    <xf numFmtId="0" fontId="96" fillId="0" borderId="16" xfId="0" applyFont="1" applyFill="1" applyBorder="1" applyAlignment="1">
      <alignment horizontal="center" wrapText="1"/>
    </xf>
    <xf numFmtId="0" fontId="96" fillId="0" borderId="5" xfId="0" applyFont="1" applyFill="1" applyBorder="1" applyAlignment="1">
      <alignment horizontal="left" wrapText="1"/>
    </xf>
    <xf numFmtId="0" fontId="96" fillId="0" borderId="6" xfId="0" applyFont="1" applyFill="1" applyBorder="1" applyAlignment="1">
      <alignment horizontal="left" wrapText="1"/>
    </xf>
    <xf numFmtId="0" fontId="96" fillId="0" borderId="1" xfId="0" applyFont="1" applyFill="1" applyBorder="1" applyAlignment="1">
      <alignment horizontal="left" wrapText="1"/>
    </xf>
    <xf numFmtId="0" fontId="96" fillId="0" borderId="8" xfId="0" applyFont="1" applyFill="1" applyBorder="1" applyAlignment="1">
      <alignment horizontal="left" wrapText="1"/>
    </xf>
    <xf numFmtId="14" fontId="97" fillId="0" borderId="51" xfId="0" applyNumberFormat="1" applyFont="1" applyFill="1" applyBorder="1" applyAlignment="1">
      <alignment horizontal="center" vertical="center" wrapText="1"/>
    </xf>
    <xf numFmtId="14" fontId="97" fillId="0" borderId="48" xfId="0" applyNumberFormat="1" applyFont="1" applyFill="1" applyBorder="1" applyAlignment="1">
      <alignment horizontal="center" vertical="center" wrapText="1"/>
    </xf>
    <xf numFmtId="14" fontId="97" fillId="0" borderId="52" xfId="0" applyNumberFormat="1" applyFont="1" applyFill="1" applyBorder="1" applyAlignment="1">
      <alignment horizontal="center" vertical="center" wrapText="1"/>
    </xf>
    <xf numFmtId="14" fontId="97" fillId="0" borderId="49" xfId="0" applyNumberFormat="1" applyFont="1" applyFill="1" applyBorder="1" applyAlignment="1">
      <alignment horizontal="center" vertical="center" wrapText="1"/>
    </xf>
    <xf numFmtId="14" fontId="98" fillId="0" borderId="37" xfId="0" applyNumberFormat="1" applyFont="1" applyFill="1" applyBorder="1" applyAlignment="1">
      <alignment horizontal="center" vertical="center" wrapText="1"/>
    </xf>
    <xf numFmtId="14" fontId="98" fillId="0" borderId="38" xfId="0" applyNumberFormat="1" applyFont="1" applyFill="1" applyBorder="1" applyAlignment="1">
      <alignment horizontal="center" vertical="center" wrapText="1"/>
    </xf>
    <xf numFmtId="14" fontId="98" fillId="0" borderId="39" xfId="0" applyNumberFormat="1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right" wrapText="1"/>
    </xf>
    <xf numFmtId="0" fontId="96" fillId="0" borderId="1" xfId="0" applyFont="1" applyFill="1" applyBorder="1" applyAlignment="1">
      <alignment horizontal="left"/>
    </xf>
    <xf numFmtId="0" fontId="96" fillId="0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6" fillId="0" borderId="40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wrapText="1"/>
    </xf>
    <xf numFmtId="0" fontId="96" fillId="0" borderId="43" xfId="0" applyFont="1" applyFill="1" applyBorder="1" applyAlignment="1">
      <alignment horizontal="center" wrapText="1"/>
    </xf>
    <xf numFmtId="0" fontId="96" fillId="0" borderId="34" xfId="0" applyFont="1" applyFill="1" applyBorder="1" applyAlignment="1">
      <alignment horizontal="center" wrapText="1"/>
    </xf>
    <xf numFmtId="0" fontId="96" fillId="0" borderId="44" xfId="0" applyFont="1" applyFill="1" applyBorder="1" applyAlignment="1">
      <alignment horizontal="center" wrapText="1"/>
    </xf>
    <xf numFmtId="0" fontId="96" fillId="0" borderId="45" xfId="0" applyFont="1" applyFill="1" applyBorder="1" applyAlignment="1">
      <alignment horizontal="center" wrapText="1"/>
    </xf>
    <xf numFmtId="0" fontId="96" fillId="0" borderId="46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9" fillId="0" borderId="0" xfId="0" applyFont="1" applyFill="1" applyAlignment="1" applyProtection="1">
      <alignment horizontal="right" wrapText="1"/>
      <protection locked="0"/>
    </xf>
    <xf numFmtId="0" fontId="109" fillId="0" borderId="0" xfId="0" applyFont="1" applyFill="1" applyAlignment="1" applyProtection="1">
      <alignment horizontal="right" wrapText="1"/>
      <protection locked="0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F48"/>
  <sheetViews>
    <sheetView tabSelected="1" view="pageBreakPreview" topLeftCell="A7" zoomScaleNormal="100" zoomScaleSheetLayoutView="100" workbookViewId="0">
      <selection activeCell="E56" sqref="E56"/>
    </sheetView>
  </sheetViews>
  <sheetFormatPr defaultColWidth="8.7109375" defaultRowHeight="16.5"/>
  <cols>
    <col min="1" max="1" width="40.28515625" style="57" customWidth="1"/>
    <col min="2" max="2" width="37" style="57" customWidth="1"/>
    <col min="3" max="3" width="24.42578125" style="58" customWidth="1"/>
    <col min="4" max="4" width="17.7109375" style="58" customWidth="1"/>
    <col min="5" max="5" width="18.85546875" style="58" customWidth="1"/>
    <col min="6" max="6" width="19.42578125" style="58" customWidth="1"/>
    <col min="7" max="16384" width="8.7109375" style="58"/>
  </cols>
  <sheetData>
    <row r="1" spans="1:6" ht="21.75" customHeight="1">
      <c r="D1" s="186" t="s">
        <v>482</v>
      </c>
      <c r="E1" s="186"/>
      <c r="F1" s="186"/>
    </row>
    <row r="2" spans="1:6" ht="15.75" customHeight="1">
      <c r="A2" s="77" t="s">
        <v>494</v>
      </c>
      <c r="C2" s="306" t="s">
        <v>61</v>
      </c>
      <c r="D2" s="306"/>
      <c r="F2" s="151"/>
    </row>
    <row r="3" spans="1:6" ht="18" customHeight="1">
      <c r="A3" s="76"/>
      <c r="C3" s="306" t="s">
        <v>1411</v>
      </c>
      <c r="D3" s="306"/>
      <c r="F3" s="150"/>
    </row>
    <row r="4" spans="1:6" ht="15" customHeight="1">
      <c r="C4" s="153" t="s">
        <v>502</v>
      </c>
      <c r="D4" s="307" t="s">
        <v>1410</v>
      </c>
      <c r="E4" s="154"/>
      <c r="F4" s="152"/>
    </row>
    <row r="5" spans="1:6" ht="36" customHeight="1">
      <c r="A5" s="168" t="s">
        <v>495</v>
      </c>
      <c r="B5" s="168"/>
      <c r="C5" s="168"/>
      <c r="D5" s="168"/>
      <c r="E5" s="168"/>
      <c r="F5" s="168"/>
    </row>
    <row r="6" spans="1:6" ht="18.75" customHeight="1" thickBot="1">
      <c r="A6" s="147" t="str">
        <f>IF(B7="","УКАЖИТЕ ФИО!","")</f>
        <v>УКАЖИТЕ ФИО!</v>
      </c>
    </row>
    <row r="7" spans="1:6" ht="32.25" customHeight="1" thickBot="1">
      <c r="A7" s="78" t="s">
        <v>306</v>
      </c>
      <c r="B7" s="187"/>
      <c r="C7" s="188"/>
      <c r="D7" s="161" t="s">
        <v>279</v>
      </c>
      <c r="E7" s="169" t="s">
        <v>428</v>
      </c>
      <c r="F7" s="171" t="s">
        <v>303</v>
      </c>
    </row>
    <row r="8" spans="1:6" ht="44.25" customHeight="1">
      <c r="A8" s="156" t="s">
        <v>490</v>
      </c>
      <c r="B8" s="127"/>
      <c r="C8" s="65" t="str">
        <f>IF(B8="","",VLOOKUP(B8,Структура!A:C,2,FALSE))</f>
        <v/>
      </c>
      <c r="D8" s="162"/>
      <c r="E8" s="170"/>
      <c r="F8" s="172"/>
    </row>
    <row r="9" spans="1:6">
      <c r="A9" s="157"/>
      <c r="B9" s="126"/>
      <c r="C9" s="65" t="str">
        <f>IF(B9="","",VLOOKUP(B9,Структура!A:C,2,FALSE))</f>
        <v/>
      </c>
      <c r="D9" s="162"/>
      <c r="E9" s="170"/>
      <c r="F9" s="172"/>
    </row>
    <row r="10" spans="1:6">
      <c r="A10" s="157"/>
      <c r="B10" s="126"/>
      <c r="C10" s="65" t="str">
        <f>IF(B10="","",VLOOKUP(B10,Структура!A:C,2,FALSE))</f>
        <v/>
      </c>
      <c r="D10" s="162"/>
      <c r="E10" s="170"/>
      <c r="F10" s="172"/>
    </row>
    <row r="11" spans="1:6">
      <c r="A11" s="157"/>
      <c r="B11" s="126"/>
      <c r="C11" s="65" t="str">
        <f>IF(B11="","",VLOOKUP(B11,Структура!A:C,2,FALSE))</f>
        <v/>
      </c>
      <c r="D11" s="162"/>
      <c r="E11" s="170"/>
      <c r="F11" s="172"/>
    </row>
    <row r="12" spans="1:6">
      <c r="A12" s="157"/>
      <c r="B12" s="126"/>
      <c r="C12" s="65" t="str">
        <f>IF(B12="","",VLOOKUP(B12,Структура!A:C,2,FALSE))</f>
        <v/>
      </c>
      <c r="D12" s="162"/>
      <c r="E12" s="170"/>
      <c r="F12" s="172"/>
    </row>
    <row r="13" spans="1:6" ht="17.25" thickBot="1">
      <c r="A13" s="173"/>
      <c r="B13" s="126"/>
      <c r="C13" s="65" t="str">
        <f>IF(B13="","",VLOOKUP(B13,Структура!A:C,2,FALSE))</f>
        <v/>
      </c>
      <c r="D13" s="162"/>
      <c r="E13" s="170"/>
      <c r="F13" s="172"/>
    </row>
    <row r="14" spans="1:6">
      <c r="A14" s="156" t="s">
        <v>489</v>
      </c>
      <c r="B14" s="180"/>
      <c r="C14" s="181"/>
      <c r="D14" s="162"/>
      <c r="E14" s="170"/>
      <c r="F14" s="172"/>
    </row>
    <row r="15" spans="1:6">
      <c r="A15" s="157"/>
      <c r="B15" s="189"/>
      <c r="C15" s="190"/>
      <c r="D15" s="162"/>
      <c r="E15" s="170"/>
      <c r="F15" s="172"/>
    </row>
    <row r="16" spans="1:6">
      <c r="A16" s="157"/>
      <c r="B16" s="189"/>
      <c r="C16" s="190"/>
      <c r="D16" s="162"/>
      <c r="E16" s="170"/>
      <c r="F16" s="172"/>
    </row>
    <row r="17" spans="1:6">
      <c r="A17" s="157"/>
      <c r="B17" s="189"/>
      <c r="C17" s="190"/>
      <c r="D17" s="162"/>
      <c r="E17" s="170"/>
      <c r="F17" s="172"/>
    </row>
    <row r="18" spans="1:6">
      <c r="A18" s="157"/>
      <c r="B18" s="189"/>
      <c r="C18" s="190"/>
      <c r="D18" s="162"/>
      <c r="E18" s="170"/>
      <c r="F18" s="172"/>
    </row>
    <row r="19" spans="1:6" ht="17.25" thickBot="1">
      <c r="A19" s="157"/>
      <c r="B19" s="194"/>
      <c r="C19" s="195"/>
      <c r="D19" s="162"/>
      <c r="E19" s="170"/>
      <c r="F19" s="172"/>
    </row>
    <row r="20" spans="1:6" ht="24" customHeight="1">
      <c r="A20" s="161" t="s">
        <v>488</v>
      </c>
      <c r="B20" s="144"/>
      <c r="C20" s="139" t="str">
        <f t="shared" ref="C20:C21" si="0">IF(B20="","","введите в эту ячейку город/города командирования")</f>
        <v/>
      </c>
      <c r="D20" s="138"/>
      <c r="E20" s="138"/>
      <c r="F20" s="141" t="str">
        <f>IF(B20="","",(IF(OR(D20="",E20=""),"вы не заполнили какую либо дату",E20-D20+1)))</f>
        <v/>
      </c>
    </row>
    <row r="21" spans="1:6">
      <c r="A21" s="162"/>
      <c r="B21" s="145"/>
      <c r="C21" s="139" t="str">
        <f t="shared" si="0"/>
        <v/>
      </c>
      <c r="D21" s="139"/>
      <c r="E21" s="139"/>
      <c r="F21" s="142" t="str">
        <f>IF(B21="","",(IF(OR(D21="",E21=""),"вы не заполнили какую либо дату",IF(OR(D21&gt;E20+1,D21&lt;E20,D21=E20),"проверьте даты",E21-D21+1))))</f>
        <v/>
      </c>
    </row>
    <row r="22" spans="1:6">
      <c r="A22" s="163"/>
      <c r="B22" s="145"/>
      <c r="C22" s="139" t="str">
        <f>IF(B22="","","введите в эту ячейку город/города командирования")</f>
        <v/>
      </c>
      <c r="D22" s="139"/>
      <c r="E22" s="139"/>
      <c r="F22" s="142" t="str">
        <f>IF(B22="","",(IF(OR(D22="",E22=""),"вы не заполнили какую либо дату",IF(OR(D22&gt;E21+1,D22&lt;E21,D22=E21),"проверьте даты",E22-D22+1))))</f>
        <v/>
      </c>
    </row>
    <row r="23" spans="1:6" ht="33.75" customHeight="1" thickBot="1">
      <c r="A23" s="217" t="s">
        <v>832</v>
      </c>
      <c r="B23" s="218"/>
      <c r="C23" s="146" t="str">
        <f>IF(F23="","",IF(F23=SUM(F20:F22),"","неверный расчет дней"))</f>
        <v/>
      </c>
      <c r="D23" s="140" t="str">
        <f>IF(AND(D20="",D21="",D22=""),"",MIN(D20:D22))</f>
        <v/>
      </c>
      <c r="E23" s="140" t="str">
        <f>IF(AND(E20="",E21="",E22=""),"",MAX(E20:E22))</f>
        <v/>
      </c>
      <c r="F23" s="143" t="str">
        <f>IF(OR(D23="",E23=""),"",E23-D23+1)</f>
        <v/>
      </c>
    </row>
    <row r="24" spans="1:6" ht="33.75" customHeight="1" thickBot="1">
      <c r="A24" s="131" t="s">
        <v>278</v>
      </c>
      <c r="B24" s="191"/>
      <c r="C24" s="192"/>
      <c r="D24" s="192"/>
      <c r="E24" s="192"/>
      <c r="F24" s="193"/>
    </row>
    <row r="25" spans="1:6" ht="30" customHeight="1">
      <c r="A25" s="156" t="s">
        <v>484</v>
      </c>
      <c r="B25" s="129" t="s">
        <v>503</v>
      </c>
      <c r="C25" s="158" t="s">
        <v>483</v>
      </c>
      <c r="D25" s="159"/>
      <c r="E25" s="158" t="s">
        <v>491</v>
      </c>
      <c r="F25" s="211"/>
    </row>
    <row r="26" spans="1:6" ht="39" customHeight="1" thickBot="1">
      <c r="A26" s="157"/>
      <c r="B26" s="132"/>
      <c r="C26" s="209"/>
      <c r="D26" s="210"/>
      <c r="E26" s="212"/>
      <c r="F26" s="213"/>
    </row>
    <row r="27" spans="1:6" ht="25.5" customHeight="1">
      <c r="A27" s="92" t="s">
        <v>825</v>
      </c>
      <c r="B27" s="135" t="str">
        <f>Смета!C19</f>
        <v>Рубли</v>
      </c>
      <c r="C27" s="214">
        <f>SUMIF(Смета!C$18:C$25,B27,Смета!H$18:H$25)</f>
        <v>0</v>
      </c>
      <c r="D27" s="215"/>
      <c r="E27" s="215"/>
      <c r="F27" s="216"/>
    </row>
    <row r="28" spans="1:6" ht="25.5" customHeight="1">
      <c r="A28" s="93" t="s">
        <v>826</v>
      </c>
      <c r="B28" s="134" t="str">
        <f>Смета!C20</f>
        <v/>
      </c>
      <c r="C28" s="164">
        <f>SUMIF(Смета!C$18:C$25,B28,Смета!H$18:H$25)</f>
        <v>0</v>
      </c>
      <c r="D28" s="165"/>
      <c r="E28" s="165"/>
      <c r="F28" s="166"/>
    </row>
    <row r="29" spans="1:6" ht="25.5" customHeight="1">
      <c r="A29" s="93" t="s">
        <v>827</v>
      </c>
      <c r="B29" s="134" t="str">
        <f>Смета!C21</f>
        <v/>
      </c>
      <c r="C29" s="164">
        <f>SUMIF(Смета!C$18:C$25,B29,Смета!H$18:H$25)</f>
        <v>0</v>
      </c>
      <c r="D29" s="165"/>
      <c r="E29" s="165"/>
      <c r="F29" s="166"/>
    </row>
    <row r="30" spans="1:6" ht="25.5" customHeight="1">
      <c r="A30" s="93" t="s">
        <v>828</v>
      </c>
      <c r="B30" s="134" t="str">
        <f>Смета!C22</f>
        <v/>
      </c>
      <c r="C30" s="164">
        <f>SUMIF(Смета!C$18:C$25,B30,Смета!H$18:H$25)</f>
        <v>0</v>
      </c>
      <c r="D30" s="165"/>
      <c r="E30" s="165"/>
      <c r="F30" s="166"/>
    </row>
    <row r="31" spans="1:6" ht="25.5" customHeight="1">
      <c r="A31" s="93" t="s">
        <v>829</v>
      </c>
      <c r="B31" s="134" t="str">
        <f>Смета!C23</f>
        <v/>
      </c>
      <c r="C31" s="164">
        <f>SUMIF(Смета!C$18:C$25,B31,Смета!H$18:H$25)</f>
        <v>0</v>
      </c>
      <c r="D31" s="165"/>
      <c r="E31" s="165"/>
      <c r="F31" s="166"/>
    </row>
    <row r="32" spans="1:6" ht="25.5" customHeight="1">
      <c r="A32" s="93" t="s">
        <v>830</v>
      </c>
      <c r="B32" s="134" t="str">
        <f>Смета!C24</f>
        <v/>
      </c>
      <c r="C32" s="164">
        <f>SUMIF(Смета!C$18:C$25,B32,Смета!H$18:H$25)</f>
        <v>0</v>
      </c>
      <c r="D32" s="165"/>
      <c r="E32" s="165"/>
      <c r="F32" s="166"/>
    </row>
    <row r="33" spans="1:6" ht="25.5" customHeight="1" thickBot="1">
      <c r="A33" s="136" t="s">
        <v>831</v>
      </c>
      <c r="B33" s="137" t="str">
        <f>Смета!C25</f>
        <v/>
      </c>
      <c r="C33" s="206">
        <f>SUMIF(Смета!C$18:C$25,B33,Смета!H$18:H$25)</f>
        <v>0</v>
      </c>
      <c r="D33" s="207"/>
      <c r="E33" s="207"/>
      <c r="F33" s="208"/>
    </row>
    <row r="34" spans="1:6" ht="37.5" customHeight="1">
      <c r="A34" s="133" t="s">
        <v>481</v>
      </c>
      <c r="B34" s="196"/>
      <c r="C34" s="197"/>
      <c r="D34" s="197"/>
      <c r="E34" s="197"/>
      <c r="F34" s="198"/>
    </row>
    <row r="35" spans="1:6" ht="50.25" customHeight="1" thickBot="1">
      <c r="A35" s="72" t="s">
        <v>415</v>
      </c>
      <c r="B35" s="177"/>
      <c r="C35" s="178"/>
      <c r="D35" s="178"/>
      <c r="E35" s="178"/>
      <c r="F35" s="179"/>
    </row>
    <row r="36" spans="1:6" ht="48" thickBot="1">
      <c r="A36" s="75" t="s">
        <v>485</v>
      </c>
      <c r="B36" s="128" t="s">
        <v>317</v>
      </c>
      <c r="C36" s="182" t="s">
        <v>317</v>
      </c>
      <c r="D36" s="183"/>
      <c r="E36" s="184"/>
      <c r="F36" s="185"/>
    </row>
    <row r="37" spans="1:6" ht="47.65" customHeight="1" thickBot="1">
      <c r="A37" s="67" t="s">
        <v>285</v>
      </c>
      <c r="B37" s="174"/>
      <c r="C37" s="175"/>
      <c r="D37" s="175"/>
      <c r="E37" s="175"/>
      <c r="F37" s="176"/>
    </row>
    <row r="38" spans="1:6" ht="33" customHeight="1" thickBot="1">
      <c r="A38" s="67" t="s">
        <v>430</v>
      </c>
      <c r="B38" s="174"/>
      <c r="C38" s="175"/>
      <c r="D38" s="175"/>
      <c r="E38" s="175"/>
      <c r="F38" s="176"/>
    </row>
    <row r="39" spans="1:6" ht="40.5" customHeight="1">
      <c r="A39" s="68" t="s">
        <v>486</v>
      </c>
      <c r="B39" s="189"/>
      <c r="C39" s="199"/>
      <c r="D39" s="199"/>
      <c r="E39" s="199"/>
      <c r="F39" s="200"/>
    </row>
    <row r="40" spans="1:6" ht="75.75" customHeight="1" thickBot="1">
      <c r="A40" s="66" t="s">
        <v>487</v>
      </c>
      <c r="B40" s="201"/>
      <c r="C40" s="202"/>
      <c r="D40" s="202"/>
      <c r="E40" s="202"/>
      <c r="F40" s="203"/>
    </row>
    <row r="41" spans="1:6" ht="33.75" customHeight="1" thickBot="1">
      <c r="A41" s="66" t="s">
        <v>396</v>
      </c>
      <c r="B41" s="174" t="s">
        <v>480</v>
      </c>
      <c r="C41" s="204"/>
      <c r="D41" s="204"/>
      <c r="E41" s="204"/>
      <c r="F41" s="205"/>
    </row>
    <row r="42" spans="1:6" ht="4.5" customHeight="1">
      <c r="A42" s="69"/>
      <c r="B42" s="69"/>
      <c r="C42" s="70"/>
      <c r="D42" s="64"/>
      <c r="E42" s="64"/>
      <c r="F42" s="64"/>
    </row>
    <row r="43" spans="1:6" ht="22.5" customHeight="1">
      <c r="A43" s="71" t="s">
        <v>301</v>
      </c>
      <c r="B43" s="71"/>
      <c r="C43" s="148"/>
      <c r="D43" s="148"/>
      <c r="E43" s="160" t="s">
        <v>307</v>
      </c>
      <c r="F43" s="160"/>
    </row>
    <row r="44" spans="1:6" ht="32.25" customHeight="1">
      <c r="A44" s="71" t="s">
        <v>721</v>
      </c>
      <c r="B44" s="58"/>
      <c r="C44" s="148"/>
      <c r="D44" s="148"/>
      <c r="E44" s="160" t="s">
        <v>307</v>
      </c>
      <c r="F44" s="160"/>
    </row>
    <row r="45" spans="1:6" ht="32.25" customHeight="1">
      <c r="A45" s="71" t="s">
        <v>1412</v>
      </c>
      <c r="B45" s="58"/>
      <c r="C45" s="148"/>
      <c r="D45" s="148"/>
      <c r="E45" s="160" t="s">
        <v>307</v>
      </c>
      <c r="F45" s="160"/>
    </row>
    <row r="46" spans="1:6" ht="35.25" customHeight="1">
      <c r="A46" s="155" t="s">
        <v>302</v>
      </c>
      <c r="B46" s="71"/>
      <c r="C46" s="149"/>
      <c r="D46" s="149"/>
      <c r="E46" s="160" t="s">
        <v>307</v>
      </c>
      <c r="F46" s="160"/>
    </row>
    <row r="47" spans="1:6">
      <c r="A47" s="71"/>
      <c r="B47" s="71"/>
      <c r="C47" s="64"/>
      <c r="D47" s="64"/>
      <c r="E47" s="73"/>
      <c r="F47" s="73"/>
    </row>
    <row r="48" spans="1:6" ht="13.5" customHeight="1">
      <c r="A48" s="71"/>
      <c r="B48" s="71"/>
      <c r="C48" s="64"/>
      <c r="D48" s="64"/>
      <c r="E48" s="167" t="s">
        <v>444</v>
      </c>
      <c r="F48" s="167"/>
    </row>
  </sheetData>
  <mergeCells count="44">
    <mergeCell ref="E45:F45"/>
    <mergeCell ref="D1:F1"/>
    <mergeCell ref="B7:C7"/>
    <mergeCell ref="B16:C16"/>
    <mergeCell ref="B24:F24"/>
    <mergeCell ref="B18:C18"/>
    <mergeCell ref="B19:C19"/>
    <mergeCell ref="B15:C15"/>
    <mergeCell ref="B17:C17"/>
    <mergeCell ref="A23:B23"/>
    <mergeCell ref="C2:D2"/>
    <mergeCell ref="C3:D3"/>
    <mergeCell ref="E48:F48"/>
    <mergeCell ref="A5:F5"/>
    <mergeCell ref="D7:D19"/>
    <mergeCell ref="E7:E19"/>
    <mergeCell ref="F7:F19"/>
    <mergeCell ref="A8:A13"/>
    <mergeCell ref="A14:A19"/>
    <mergeCell ref="B37:F37"/>
    <mergeCell ref="B38:F38"/>
    <mergeCell ref="B35:F35"/>
    <mergeCell ref="B14:C14"/>
    <mergeCell ref="E43:F43"/>
    <mergeCell ref="C29:F29"/>
    <mergeCell ref="C36:F36"/>
    <mergeCell ref="C30:F30"/>
    <mergeCell ref="E46:F46"/>
    <mergeCell ref="A25:A26"/>
    <mergeCell ref="C25:D25"/>
    <mergeCell ref="E44:F44"/>
    <mergeCell ref="A20:A22"/>
    <mergeCell ref="C31:F31"/>
    <mergeCell ref="B34:F34"/>
    <mergeCell ref="B39:F39"/>
    <mergeCell ref="B40:F40"/>
    <mergeCell ref="B41:F41"/>
    <mergeCell ref="C28:F28"/>
    <mergeCell ref="C32:F32"/>
    <mergeCell ref="C33:F33"/>
    <mergeCell ref="C26:D26"/>
    <mergeCell ref="E25:F25"/>
    <mergeCell ref="E26:F26"/>
    <mergeCell ref="C27:F27"/>
  </mergeCells>
  <dataValidations count="3">
    <dataValidation type="list" allowBlank="1" showInputMessage="1" showErrorMessage="1" sqref="B20:B22">
      <formula1>Страна</formula1>
    </dataValidation>
    <dataValidation type="list" allowBlank="1" showInputMessage="1" showErrorMessage="1" sqref="B14:C19">
      <formula1>Должности</formula1>
    </dataValidation>
    <dataValidation type="date" allowBlank="1" showInputMessage="1" showErrorMessage="1" sqref="D20:E22">
      <formula1>42370</formula1>
      <formula2>55153</formula2>
    </dataValidation>
  </dataValidations>
  <printOptions horizontalCentered="1"/>
  <pageMargins left="0.11811023622047245" right="0.11811023622047245" top="0" bottom="0.15748031496062992" header="0.31496062992125984" footer="0.31496062992125984"/>
  <pageSetup paperSize="9" scale="6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Списки!$J$2:$J$13</xm:f>
          </x14:formula1>
          <xm:sqref>B25</xm:sqref>
        </x14:dataValidation>
        <x14:dataValidation type="list" allowBlank="1" showInputMessage="1" showErrorMessage="1">
          <x14:formula1>
            <xm:f>Списки!$L$20:$L$28</xm:f>
          </x14:formula1>
          <xm:sqref>B36</xm:sqref>
        </x14:dataValidation>
        <x14:dataValidation type="list" allowBlank="1" showInputMessage="1" showErrorMessage="1">
          <x14:formula1>
            <xm:f>Списки!$L$2:$L$19</xm:f>
          </x14:formula1>
          <xm:sqref>C36:F36</xm:sqref>
        </x14:dataValidation>
        <x14:dataValidation type="list" allowBlank="1" showInputMessage="1" showErrorMessage="1">
          <x14:formula1>
            <xm:f>Списки!$R$2:$R$86</xm:f>
          </x14:formula1>
          <xm:sqref>B39:F39</xm:sqref>
        </x14:dataValidation>
        <x14:dataValidation type="list" allowBlank="1" showInputMessage="1" showErrorMessage="1">
          <x14:formula1>
            <xm:f>Списки!$T1:$T12</xm:f>
          </x14:formula1>
          <xm:sqref>B40:F40</xm:sqref>
        </x14:dataValidation>
        <x14:dataValidation type="list" allowBlank="1" showInputMessage="1" showErrorMessage="1">
          <x14:formula1>
            <xm:f>Структура!A2:A284</xm:f>
          </x14:formula1>
          <xm:sqref>B8</xm:sqref>
        </x14:dataValidation>
        <x14:dataValidation type="list" allowBlank="1" showInputMessage="1" showErrorMessage="1">
          <x14:formula1>
            <xm:f>Структура!A2:A284</xm:f>
          </x14:formula1>
          <xm:sqref>B9</xm:sqref>
        </x14:dataValidation>
        <x14:dataValidation type="list" allowBlank="1" showInputMessage="1" showErrorMessage="1">
          <x14:formula1>
            <xm:f>Структура!A2:A284</xm:f>
          </x14:formula1>
          <xm:sqref>B10</xm:sqref>
        </x14:dataValidation>
        <x14:dataValidation type="list" allowBlank="1" showInputMessage="1" showErrorMessage="1">
          <x14:formula1>
            <xm:f>Структура!A2:A284</xm:f>
          </x14:formula1>
          <xm:sqref>B11</xm:sqref>
        </x14:dataValidation>
        <x14:dataValidation type="list" allowBlank="1" showInputMessage="1" showErrorMessage="1">
          <x14:formula1>
            <xm:f>Структура!A2:A284</xm:f>
          </x14:formula1>
          <xm:sqref>B12</xm:sqref>
        </x14:dataValidation>
        <x14:dataValidation type="list" allowBlank="1" showInputMessage="1" showErrorMessage="1">
          <x14:formula1>
            <xm:f>Структура!A2:A284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6"/>
  <sheetViews>
    <sheetView view="pageBreakPreview" zoomScale="82" zoomScaleNormal="100" zoomScaleSheetLayoutView="82" workbookViewId="0">
      <selection activeCell="H20" sqref="H20"/>
    </sheetView>
  </sheetViews>
  <sheetFormatPr defaultRowHeight="15" outlineLevelCol="1"/>
  <cols>
    <col min="1" max="1" width="3" style="97" customWidth="1"/>
    <col min="2" max="2" width="25.7109375" style="20" customWidth="1"/>
    <col min="3" max="3" width="9.28515625" style="20" customWidth="1"/>
    <col min="4" max="4" width="5.5703125" style="20" hidden="1" customWidth="1" outlineLevel="1"/>
    <col min="5" max="5" width="28.140625" style="20" bestFit="1" customWidth="1" collapsed="1"/>
    <col min="6" max="6" width="15.28515625" style="20" customWidth="1"/>
    <col min="7" max="7" width="24.5703125" style="20" customWidth="1"/>
    <col min="8" max="8" width="16.28515625" style="20" customWidth="1"/>
    <col min="9" max="9" width="19.7109375" style="20" customWidth="1"/>
    <col min="10" max="16384" width="9.140625" style="20"/>
  </cols>
  <sheetData>
    <row r="1" spans="1:9" ht="46.5" customHeight="1">
      <c r="H1" s="228" t="s">
        <v>730</v>
      </c>
      <c r="I1" s="228"/>
    </row>
    <row r="2" spans="1:9" ht="15.75">
      <c r="B2" s="229" t="s">
        <v>286</v>
      </c>
      <c r="C2" s="229"/>
      <c r="D2" s="229"/>
      <c r="E2" s="229"/>
      <c r="F2" s="229"/>
      <c r="G2" s="229"/>
      <c r="H2" s="229"/>
      <c r="I2" s="229"/>
    </row>
    <row r="3" spans="1:9">
      <c r="B3" s="98">
        <f>Записка!$B$7</f>
        <v>0</v>
      </c>
      <c r="C3" s="97"/>
      <c r="D3" s="97"/>
      <c r="E3" s="97"/>
      <c r="F3" s="97"/>
      <c r="G3" s="97"/>
      <c r="H3" s="97"/>
      <c r="I3" s="97"/>
    </row>
    <row r="4" spans="1:9" ht="78" customHeight="1">
      <c r="A4" s="96" t="s">
        <v>724</v>
      </c>
      <c r="B4" s="23" t="s">
        <v>287</v>
      </c>
      <c r="C4" s="23" t="s">
        <v>824</v>
      </c>
      <c r="E4" s="23" t="s">
        <v>304</v>
      </c>
      <c r="F4" s="23" t="s">
        <v>289</v>
      </c>
      <c r="G4" s="23" t="s">
        <v>298</v>
      </c>
      <c r="H4" s="23" t="s">
        <v>299</v>
      </c>
      <c r="I4" s="23" t="s">
        <v>322</v>
      </c>
    </row>
    <row r="5" spans="1:9" ht="48" customHeight="1">
      <c r="A5" s="96">
        <v>1</v>
      </c>
      <c r="B5" s="117" t="s">
        <v>818</v>
      </c>
      <c r="C5" s="99">
        <v>212</v>
      </c>
      <c r="D5" s="18" t="str">
        <f>IF(E5="","",IF(COUNTIF(E$4:E5,E5)=1,MAX(D$4:D4)+1,""))</f>
        <v/>
      </c>
      <c r="E5" s="100" t="str">
        <f>IF(Записка!B20="","",VLOOKUP(Записка!B20,Списки!W$2:Y$228,2,FALSE))</f>
        <v/>
      </c>
      <c r="F5" s="101">
        <f>IF(E5="",0,IF(OR(Записка!C$36="Все расходы",Записка!B$36=Списки!L20,Записка!C$36=Списки!L17,Записка!C$36=Списки!L29,Записка!C$36=Списки!L30,Записка!C$36=Списки!L31,Записка!C$36=Списки!L32),0,IF(Записка!B20="Российская Федерация",VLOOKUP(Записка!B$36,Списки!L$2:N$28,2,FALSE)*700,VLOOKUP(Записка!B$36,Списки!L$1:N$28,3,FALSE)*VLOOKUP(Записка!B20,Списки!W$2:Y$216,3,FALSE))))</f>
        <v>0</v>
      </c>
      <c r="G5" s="102">
        <f>IF(Записка!F23="",0,IF(F6=0,Записка!F20-1,Записка!F20))</f>
        <v>0</v>
      </c>
      <c r="H5" s="103">
        <f>IF(E5="",0,F5*G5)</f>
        <v>0</v>
      </c>
      <c r="I5" s="99"/>
    </row>
    <row r="6" spans="1:9" ht="51.75" customHeight="1">
      <c r="A6" s="96"/>
      <c r="B6" s="117" t="s">
        <v>819</v>
      </c>
      <c r="C6" s="99">
        <v>212</v>
      </c>
      <c r="D6" s="18" t="str">
        <f>IF(E6="","",IF(COUNTIF(E$4:E6,E6)=1,MAX(D$4:D5)+1,""))</f>
        <v/>
      </c>
      <c r="E6" s="100" t="str">
        <f>IF(Записка!B21="","",VLOOKUP(Записка!B21,Списки!W$2:Y$228,2,FALSE))</f>
        <v/>
      </c>
      <c r="F6" s="101">
        <f>IF(E6="",0,IF(OR(Записка!C$36="Все расходы",Записка!B$36=Списки!L21,Записка!C$36=Списки!L18,Записка!C$36=Списки!L30,Записка!C$36=Списки!L31,Записка!C$36=Списки!L32,Записка!C$36=Списки!L33),0,IF(Записка!B21="Российская Федерация",VLOOKUP(Записка!B$36,Списки!L$2:N$28,2,FALSE)*700,VLOOKUP(Записка!B$36,Списки!L$1:N$28,3,FALSE)*VLOOKUP(Записка!B21,Списки!W$2:Y$216,3,FALSE))))</f>
        <v>0</v>
      </c>
      <c r="G6" s="102">
        <f>IF(F6=0,0,IF(F7=0,Записка!F21-1,Записка!F21))</f>
        <v>0</v>
      </c>
      <c r="H6" s="103">
        <f>IF(E6="",0,F6*G6)</f>
        <v>0</v>
      </c>
      <c r="I6" s="99"/>
    </row>
    <row r="7" spans="1:9" ht="30">
      <c r="A7" s="96"/>
      <c r="B7" s="117" t="s">
        <v>820</v>
      </c>
      <c r="C7" s="99">
        <v>212</v>
      </c>
      <c r="D7" s="18" t="str">
        <f>IF(E7="","",IF(COUNTIF(E$4:E7,E7)=1,MAX(D$4:D6)+1,""))</f>
        <v/>
      </c>
      <c r="E7" s="100" t="str">
        <f>IF(Записка!B22="","",VLOOKUP(Записка!B22,Списки!W$2:Y$228,2,FALSE))</f>
        <v/>
      </c>
      <c r="F7" s="101">
        <f>IF(E7="",0,IF(OR(Записка!C$36="Все расходы",Записка!B$36=Списки!L22,Записка!C$36=Списки!L19,Записка!C$36=Списки!L31,Записка!C$36=Списки!L32,Записка!C$36=Списки!L33,Записка!C$36=Списки!L34),0,IF(Записка!B22="Российская Федерация",VLOOKUP(Записка!B$36,Списки!L$2:N$28,2,FALSE)*700,VLOOKUP(Записка!B$36,Списки!L$1:N$28,3,FALSE)*VLOOKUP(Записка!B22,Списки!W$2:Y$213,3,FALSE))))</f>
        <v>0</v>
      </c>
      <c r="G7" s="102">
        <f>IF(F7=0,0,Записка!F22-1)</f>
        <v>0</v>
      </c>
      <c r="H7" s="103">
        <f>IF(E7="",0,F7*G7)</f>
        <v>0</v>
      </c>
      <c r="I7" s="99"/>
    </row>
    <row r="8" spans="1:9" ht="30">
      <c r="A8" s="96">
        <v>2</v>
      </c>
      <c r="B8" s="117" t="s">
        <v>729</v>
      </c>
      <c r="C8" s="99">
        <v>212</v>
      </c>
      <c r="D8" s="18">
        <f>IF(E8="","",IF(COUNTIF(E$4:E8,E8)=1,MAX(D$4:D7)+1,""))</f>
        <v>1</v>
      </c>
      <c r="E8" s="100" t="s">
        <v>315</v>
      </c>
      <c r="F8" s="101">
        <f>IF(Записка!F23="",0,700)</f>
        <v>0</v>
      </c>
      <c r="G8" s="102">
        <f>IF(Записка!F23="",0,1)</f>
        <v>0</v>
      </c>
      <c r="H8" s="103">
        <f>F8*G8</f>
        <v>0</v>
      </c>
      <c r="I8" s="99"/>
    </row>
    <row r="9" spans="1:9">
      <c r="A9" s="96">
        <v>3</v>
      </c>
      <c r="B9" s="99" t="s">
        <v>291</v>
      </c>
      <c r="C9" s="99">
        <v>212</v>
      </c>
      <c r="D9" s="18" t="str">
        <f>IF(E9="","",IF(COUNTIF(E$4:E9,E9)=1,MAX(D$4:D8)+1,""))</f>
        <v/>
      </c>
      <c r="E9" s="104"/>
      <c r="F9" s="105" t="s">
        <v>305</v>
      </c>
      <c r="G9" s="105" t="s">
        <v>305</v>
      </c>
      <c r="H9" s="106"/>
      <c r="I9" s="99"/>
    </row>
    <row r="10" spans="1:9" ht="30">
      <c r="A10" s="96">
        <v>4</v>
      </c>
      <c r="B10" s="23" t="s">
        <v>292</v>
      </c>
      <c r="C10" s="99">
        <v>212</v>
      </c>
      <c r="D10" s="18" t="str">
        <f>IF(E10="","",IF(COUNTIF(E$4:E10,E10)=1,MAX(D$4:D9)+1,""))</f>
        <v/>
      </c>
      <c r="E10" s="104"/>
      <c r="F10" s="105" t="s">
        <v>305</v>
      </c>
      <c r="G10" s="105" t="s">
        <v>305</v>
      </c>
      <c r="H10" s="106"/>
      <c r="I10" s="99"/>
    </row>
    <row r="11" spans="1:9" ht="30.6" customHeight="1">
      <c r="A11" s="96">
        <v>5</v>
      </c>
      <c r="B11" s="74" t="s">
        <v>821</v>
      </c>
      <c r="C11" s="99">
        <v>212</v>
      </c>
      <c r="D11" s="18" t="str">
        <f>IF(E11="","",IF(COUNTIF(E$4:E11,E11)=1,MAX(D$4:D10)+1,""))</f>
        <v/>
      </c>
      <c r="E11" s="107" t="str">
        <f>IF(Записка!B20="","",VLOOKUP(Записка!B20,Списки!F$2:H$213,2,FALSE))</f>
        <v/>
      </c>
      <c r="F11" s="103" t="str">
        <f>IF(E11="","",IF(OR(Записка!B$36=Списки!L25,Записка!C$36=Списки!L13,Записка!C$36=Списки!L14,Записка!C$36=Списки!L15,Записка!C$36=Списки!L16,Записка!C$36=Списки!L17,Записка!C$36=Списки!L18),0,VLOOKUP(Записка!B20,Списки!F$2:H$213,3,0)))</f>
        <v/>
      </c>
      <c r="G11" s="102">
        <f>IF(Записка!F23="",0,IF(E12="",Записка!F20-1,Записка!F20))</f>
        <v>0</v>
      </c>
      <c r="H11" s="103">
        <f>IF(F11="",0,F11*G11)</f>
        <v>0</v>
      </c>
      <c r="I11" s="99"/>
    </row>
    <row r="12" spans="1:9" ht="30.6" customHeight="1">
      <c r="A12" s="96"/>
      <c r="B12" s="74" t="s">
        <v>822</v>
      </c>
      <c r="C12" s="99">
        <v>212</v>
      </c>
      <c r="D12" s="18" t="str">
        <f>IF(E12="","",IF(COUNTIF(E$4:E12,E12)=1,MAX(D$4:D11)+1,""))</f>
        <v/>
      </c>
      <c r="E12" s="107" t="str">
        <f>IF(Записка!B21="","",VLOOKUP(Записка!B21,Списки!F$2:H$213,2,FALSE))</f>
        <v/>
      </c>
      <c r="F12" s="103" t="str">
        <f>IF(E12="","",IF(OR(Записка!B$36=Списки!L26,Записка!C$36=Списки!L14,Записка!C$36=Списки!L15,Записка!C$36=Списки!L16,Записка!C$36=Списки!L17,Записка!C$36=Списки!L18,Записка!C$36=Списки!L19),0,VLOOKUP(Записка!B21,Списки!F$2:H$213,3,0)))</f>
        <v/>
      </c>
      <c r="G12" s="102" t="str">
        <f>IF(E12="","",IF(E13="",Записка!F21-1,Записка!F21))</f>
        <v/>
      </c>
      <c r="H12" s="103">
        <f t="shared" ref="H12:H13" si="0">IF(F12="",0,F12*G12)</f>
        <v>0</v>
      </c>
      <c r="I12" s="99"/>
    </row>
    <row r="13" spans="1:9" ht="30.6" customHeight="1">
      <c r="A13" s="96"/>
      <c r="B13" s="74" t="s">
        <v>823</v>
      </c>
      <c r="C13" s="99">
        <v>212</v>
      </c>
      <c r="D13" s="18" t="str">
        <f>IF(E13="","",IF(COUNTIF(E$4:E13,E13)=1,MAX(D$4:D12)+1,""))</f>
        <v/>
      </c>
      <c r="E13" s="107" t="str">
        <f>IF(Записка!B22="","",VLOOKUP(Записка!B22,Списки!F$2:H$213,2,FALSE))</f>
        <v/>
      </c>
      <c r="F13" s="103" t="str">
        <f>IF(E13="","",IF(OR(Записка!B$36=Списки!L27,Записка!C$36=Списки!L15,Записка!C$36=Списки!L16,Записка!C$36=Списки!L17,Записка!C$36=Списки!L18,Записка!C$36=Списки!L19,Записка!C$36=Списки!L20),0,VLOOKUP(Записка!B22,Списки!F$2:H$213,3,0)))</f>
        <v/>
      </c>
      <c r="G13" s="102" t="str">
        <f>IF(E13="","",Записка!F22-1)</f>
        <v/>
      </c>
      <c r="H13" s="103">
        <f t="shared" si="0"/>
        <v>0</v>
      </c>
      <c r="I13" s="99"/>
    </row>
    <row r="14" spans="1:9">
      <c r="A14" s="96">
        <v>6</v>
      </c>
      <c r="B14" s="99" t="s">
        <v>294</v>
      </c>
      <c r="C14" s="99">
        <v>212</v>
      </c>
      <c r="D14" s="18" t="str">
        <f>IF(E14="","",IF(COUNTIF(E$4:E14,E14)=1,MAX(D$4:D13)+1,""))</f>
        <v/>
      </c>
      <c r="E14" s="104"/>
      <c r="F14" s="96" t="s">
        <v>305</v>
      </c>
      <c r="G14" s="96" t="s">
        <v>305</v>
      </c>
      <c r="H14" s="99"/>
      <c r="I14" s="99"/>
    </row>
    <row r="15" spans="1:9">
      <c r="A15" s="96">
        <v>7</v>
      </c>
      <c r="B15" s="99" t="s">
        <v>295</v>
      </c>
      <c r="C15" s="99">
        <v>212</v>
      </c>
      <c r="D15" s="18" t="str">
        <f>IF(E15="","",IF(COUNTIF(E$4:E15,E15)=1,MAX(D$4:D14)+1,""))</f>
        <v/>
      </c>
      <c r="E15" s="104"/>
      <c r="F15" s="96" t="s">
        <v>305</v>
      </c>
      <c r="G15" s="96" t="s">
        <v>305</v>
      </c>
      <c r="H15" s="99"/>
      <c r="I15" s="99"/>
    </row>
    <row r="16" spans="1:9">
      <c r="A16" s="96">
        <v>8</v>
      </c>
      <c r="B16" s="74" t="s">
        <v>296</v>
      </c>
      <c r="C16" s="99">
        <v>212</v>
      </c>
      <c r="D16" s="18" t="str">
        <f>IF(E16="","",IF(COUNTIF(E$4:E16,E16)=1,MAX(D$4:D15)+1,""))</f>
        <v/>
      </c>
      <c r="E16" s="108"/>
      <c r="F16" s="109" t="s">
        <v>305</v>
      </c>
      <c r="G16" s="109" t="s">
        <v>305</v>
      </c>
      <c r="H16" s="74"/>
      <c r="I16" s="99"/>
    </row>
    <row r="17" spans="1:9">
      <c r="A17" s="96"/>
      <c r="B17" s="74"/>
      <c r="C17" s="74"/>
      <c r="D17" s="18" t="str">
        <f>IF(E17="","",IF(COUNTIF(E$4:E17,E17)=1,MAX(D$4:D16)+1,""))</f>
        <v/>
      </c>
      <c r="E17" s="108"/>
      <c r="F17" s="109"/>
      <c r="G17" s="109"/>
      <c r="H17" s="74" t="s">
        <v>399</v>
      </c>
      <c r="I17" s="51" t="s">
        <v>400</v>
      </c>
    </row>
    <row r="18" spans="1:9">
      <c r="A18" s="96"/>
      <c r="B18" s="110" t="s">
        <v>300</v>
      </c>
      <c r="C18" s="118"/>
      <c r="D18" s="119"/>
      <c r="E18" s="120"/>
      <c r="F18" s="110"/>
      <c r="G18" s="110"/>
      <c r="H18" s="112">
        <f t="shared" ref="H18:H25" si="1">SUMIF(E$5:E$16,C18,H$5:H$16)</f>
        <v>0</v>
      </c>
      <c r="I18" s="51"/>
    </row>
    <row r="19" spans="1:9">
      <c r="A19" s="96"/>
      <c r="C19" s="121" t="str">
        <f t="shared" ref="C19:C25" si="2">IF(MAX(колич)&lt;ROW(1:1),"",VLOOKUP(ROW(1:1),валюты,2))</f>
        <v>Рубли</v>
      </c>
      <c r="D19" s="111"/>
      <c r="E19" s="111"/>
      <c r="F19" s="110"/>
      <c r="G19" s="110"/>
      <c r="H19" s="112">
        <f t="shared" si="1"/>
        <v>0</v>
      </c>
      <c r="I19" s="130">
        <f>IF(C19="",0,VLOOKUP(Смета!C19,Списки!J$16:K$50,2,FALSE)*H19)</f>
        <v>0</v>
      </c>
    </row>
    <row r="20" spans="1:9">
      <c r="A20" s="96"/>
      <c r="B20" s="110"/>
      <c r="C20" s="121" t="str">
        <f t="shared" si="2"/>
        <v/>
      </c>
      <c r="D20" s="121"/>
      <c r="E20" s="121"/>
      <c r="F20" s="110"/>
      <c r="G20" s="110"/>
      <c r="H20" s="112">
        <f t="shared" si="1"/>
        <v>0</v>
      </c>
      <c r="I20" s="130">
        <f>IF(C20="",0,VLOOKUP(Смета!C20,Списки!J$16:K$50,2,FALSE)*H20)</f>
        <v>0</v>
      </c>
    </row>
    <row r="21" spans="1:9">
      <c r="A21" s="96"/>
      <c r="B21" s="110"/>
      <c r="C21" s="234" t="str">
        <f t="shared" si="2"/>
        <v/>
      </c>
      <c r="D21" s="235"/>
      <c r="E21" s="236"/>
      <c r="F21" s="110"/>
      <c r="G21" s="110"/>
      <c r="H21" s="112">
        <f t="shared" si="1"/>
        <v>0</v>
      </c>
      <c r="I21" s="130">
        <f>IF(C21="",0,VLOOKUP(Смета!C21,Списки!J$16:K$50,2,FALSE)*H21)</f>
        <v>0</v>
      </c>
    </row>
    <row r="22" spans="1:9">
      <c r="A22" s="96"/>
      <c r="B22" s="110"/>
      <c r="C22" s="234" t="str">
        <f t="shared" si="2"/>
        <v/>
      </c>
      <c r="D22" s="235"/>
      <c r="E22" s="236"/>
      <c r="F22" s="110"/>
      <c r="G22" s="110"/>
      <c r="H22" s="112">
        <f t="shared" si="1"/>
        <v>0</v>
      </c>
      <c r="I22" s="130">
        <f>IF(C22="",0,VLOOKUP(Смета!C22,Списки!J$16:K$50,2,FALSE)*H22)</f>
        <v>0</v>
      </c>
    </row>
    <row r="23" spans="1:9">
      <c r="A23" s="96"/>
      <c r="B23" s="110"/>
      <c r="C23" s="234" t="str">
        <f t="shared" si="2"/>
        <v/>
      </c>
      <c r="D23" s="235"/>
      <c r="E23" s="236"/>
      <c r="F23" s="110"/>
      <c r="G23" s="110"/>
      <c r="H23" s="113">
        <f t="shared" si="1"/>
        <v>0</v>
      </c>
      <c r="I23" s="130">
        <f>IF(C23="",0,VLOOKUP(Смета!C23,Списки!J$16:K$50,2,FALSE)*H23)</f>
        <v>0</v>
      </c>
    </row>
    <row r="24" spans="1:9">
      <c r="A24" s="96"/>
      <c r="B24" s="110"/>
      <c r="C24" s="234" t="str">
        <f t="shared" si="2"/>
        <v/>
      </c>
      <c r="D24" s="235"/>
      <c r="E24" s="236"/>
      <c r="F24" s="110"/>
      <c r="G24" s="110"/>
      <c r="H24" s="113">
        <f t="shared" si="1"/>
        <v>0</v>
      </c>
      <c r="I24" s="130">
        <f>IF(C24="",0,VLOOKUP(Смета!C24,Списки!J$16:K$50,2,FALSE)*H24)</f>
        <v>0</v>
      </c>
    </row>
    <row r="25" spans="1:9">
      <c r="A25" s="96"/>
      <c r="B25" s="110"/>
      <c r="C25" s="234" t="str">
        <f t="shared" si="2"/>
        <v/>
      </c>
      <c r="D25" s="235"/>
      <c r="E25" s="236"/>
      <c r="F25" s="110"/>
      <c r="G25" s="110"/>
      <c r="H25" s="113">
        <f t="shared" si="1"/>
        <v>0</v>
      </c>
      <c r="I25" s="130">
        <f>IF(C25="",0,VLOOKUP(Смета!C25,Списки!J$16:K$50,2,FALSE)*H25)</f>
        <v>0</v>
      </c>
    </row>
    <row r="26" spans="1:9" ht="28.15" customHeight="1">
      <c r="A26" s="96"/>
      <c r="B26" s="230" t="s">
        <v>325</v>
      </c>
      <c r="C26" s="230"/>
      <c r="D26" s="230"/>
      <c r="E26" s="230"/>
      <c r="F26" s="231"/>
      <c r="G26" s="231"/>
      <c r="H26" s="231"/>
      <c r="I26" s="231"/>
    </row>
    <row r="27" spans="1:9">
      <c r="B27" s="114"/>
      <c r="C27" s="114"/>
      <c r="D27" s="114"/>
      <c r="E27" s="114"/>
      <c r="F27" s="114"/>
      <c r="G27" s="114"/>
      <c r="H27" s="114"/>
      <c r="I27" s="115"/>
    </row>
    <row r="28" spans="1:9" ht="36.6" customHeight="1">
      <c r="A28" s="233" t="s">
        <v>417</v>
      </c>
      <c r="B28" s="233"/>
      <c r="C28" s="233"/>
      <c r="D28" s="233"/>
      <c r="E28" s="233"/>
      <c r="F28" s="233"/>
      <c r="G28" s="233"/>
      <c r="H28" s="233"/>
      <c r="I28" s="233"/>
    </row>
    <row r="29" spans="1:9">
      <c r="A29" s="232" t="s">
        <v>326</v>
      </c>
      <c r="B29" s="232"/>
      <c r="C29" s="232"/>
      <c r="D29" s="232"/>
      <c r="E29" s="232"/>
      <c r="F29" s="232"/>
      <c r="G29" s="232"/>
      <c r="H29" s="232"/>
      <c r="I29" s="232"/>
    </row>
    <row r="32" spans="1:9" ht="49.5" customHeight="1">
      <c r="A32" s="222" t="s">
        <v>436</v>
      </c>
      <c r="B32" s="222"/>
      <c r="C32" s="222"/>
      <c r="D32" s="222"/>
      <c r="E32" s="222"/>
      <c r="F32" s="222"/>
      <c r="G32" s="222"/>
      <c r="H32" s="222"/>
    </row>
    <row r="33" spans="1:8">
      <c r="A33" s="97" t="s">
        <v>434</v>
      </c>
    </row>
    <row r="34" spans="1:8">
      <c r="A34" s="95" t="s">
        <v>717</v>
      </c>
      <c r="B34" s="116"/>
      <c r="C34" s="116"/>
      <c r="D34" s="116"/>
      <c r="E34" s="116"/>
    </row>
    <row r="35" spans="1:8" ht="68.25" customHeight="1">
      <c r="A35" s="222" t="s">
        <v>725</v>
      </c>
      <c r="B35" s="222"/>
      <c r="C35" s="222"/>
      <c r="D35" s="222"/>
      <c r="E35" s="222"/>
      <c r="F35" s="222"/>
      <c r="G35" s="222"/>
      <c r="H35" s="222"/>
    </row>
    <row r="36" spans="1:8" ht="16.5" customHeight="1">
      <c r="A36" s="221" t="s">
        <v>437</v>
      </c>
      <c r="B36" s="221"/>
      <c r="C36" s="221"/>
      <c r="D36" s="221"/>
      <c r="E36" s="221"/>
      <c r="F36" s="221"/>
      <c r="G36" s="221"/>
      <c r="H36" s="221"/>
    </row>
    <row r="37" spans="1:8" ht="29.25" customHeight="1">
      <c r="A37" s="227" t="s">
        <v>726</v>
      </c>
      <c r="B37" s="227"/>
      <c r="C37" s="227"/>
      <c r="D37" s="227"/>
      <c r="E37" s="227"/>
      <c r="F37" s="227"/>
      <c r="G37" s="227"/>
      <c r="H37" s="227"/>
    </row>
    <row r="38" spans="1:8">
      <c r="A38" s="222" t="s">
        <v>727</v>
      </c>
      <c r="B38" s="222"/>
      <c r="C38" s="222"/>
      <c r="D38" s="222"/>
      <c r="E38" s="222"/>
      <c r="F38" s="222"/>
      <c r="G38" s="222"/>
      <c r="H38" s="222"/>
    </row>
    <row r="39" spans="1:8" s="82" customFormat="1" ht="14.65" customHeight="1">
      <c r="A39" s="221" t="s">
        <v>435</v>
      </c>
      <c r="B39" s="221"/>
      <c r="C39" s="221"/>
      <c r="D39" s="221"/>
      <c r="E39" s="221"/>
      <c r="F39" s="221"/>
      <c r="G39" s="221"/>
      <c r="H39" s="221"/>
    </row>
    <row r="40" spans="1:8" ht="39.75" customHeight="1">
      <c r="A40" s="222" t="s">
        <v>728</v>
      </c>
      <c r="B40" s="222"/>
      <c r="C40" s="222"/>
      <c r="D40" s="222"/>
      <c r="E40" s="222"/>
      <c r="F40" s="222"/>
      <c r="G40" s="222"/>
      <c r="H40" s="222"/>
    </row>
    <row r="41" spans="1:8" ht="36.75" customHeight="1">
      <c r="A41" s="223" t="s">
        <v>438</v>
      </c>
      <c r="B41" s="224"/>
      <c r="C41" s="224"/>
      <c r="D41" s="224"/>
      <c r="E41" s="224"/>
      <c r="F41" s="224"/>
      <c r="G41" s="224"/>
      <c r="H41" s="224"/>
    </row>
    <row r="42" spans="1:8" ht="17.25">
      <c r="A42" s="225" t="s">
        <v>439</v>
      </c>
      <c r="B42" s="226"/>
      <c r="C42" s="226"/>
      <c r="D42" s="226"/>
      <c r="E42" s="226"/>
      <c r="F42" s="226"/>
      <c r="G42" s="226"/>
      <c r="H42" s="226"/>
    </row>
    <row r="43" spans="1:8" ht="51" customHeight="1">
      <c r="A43" s="223" t="s">
        <v>443</v>
      </c>
      <c r="B43" s="224"/>
      <c r="C43" s="224"/>
      <c r="D43" s="224"/>
      <c r="E43" s="224"/>
      <c r="F43" s="224"/>
      <c r="G43" s="224"/>
      <c r="H43" s="224"/>
    </row>
    <row r="44" spans="1:8" ht="41.25" customHeight="1">
      <c r="A44" s="223" t="s">
        <v>440</v>
      </c>
      <c r="B44" s="224"/>
      <c r="C44" s="224"/>
      <c r="D44" s="224"/>
      <c r="E44" s="224"/>
      <c r="F44" s="224"/>
      <c r="G44" s="224"/>
      <c r="H44" s="224"/>
    </row>
    <row r="45" spans="1:8" ht="33" customHeight="1">
      <c r="A45" s="219" t="s">
        <v>441</v>
      </c>
      <c r="B45" s="220"/>
      <c r="C45" s="220"/>
      <c r="D45" s="220"/>
      <c r="E45" s="220"/>
      <c r="F45" s="220"/>
      <c r="G45" s="220"/>
      <c r="H45" s="220"/>
    </row>
    <row r="46" spans="1:8" ht="44.25" customHeight="1">
      <c r="A46" s="219" t="s">
        <v>442</v>
      </c>
      <c r="B46" s="220"/>
      <c r="C46" s="220"/>
      <c r="D46" s="220"/>
      <c r="E46" s="220"/>
      <c r="F46" s="220"/>
      <c r="G46" s="220"/>
      <c r="H46" s="220"/>
    </row>
  </sheetData>
  <mergeCells count="24">
    <mergeCell ref="H1:I1"/>
    <mergeCell ref="B2:I2"/>
    <mergeCell ref="B26:E26"/>
    <mergeCell ref="F26:I26"/>
    <mergeCell ref="A32:H32"/>
    <mergeCell ref="A29:I29"/>
    <mergeCell ref="A28:I28"/>
    <mergeCell ref="C21:E21"/>
    <mergeCell ref="C22:E22"/>
    <mergeCell ref="C23:E23"/>
    <mergeCell ref="C24:E24"/>
    <mergeCell ref="C25:E25"/>
    <mergeCell ref="A35:H35"/>
    <mergeCell ref="A36:H36"/>
    <mergeCell ref="A37:H37"/>
    <mergeCell ref="A38:H38"/>
    <mergeCell ref="A44:H44"/>
    <mergeCell ref="A45:H45"/>
    <mergeCell ref="A46:H46"/>
    <mergeCell ref="A39:H39"/>
    <mergeCell ref="A40:H40"/>
    <mergeCell ref="A41:H41"/>
    <mergeCell ref="A42:H42"/>
    <mergeCell ref="A43:H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fitToHeight="0" orientation="portrait" r:id="rId1"/>
  <rowBreaks count="1" manualBreakCount="1">
    <brk id="30" max="16383" man="1"/>
  </rowBreaks>
  <colBreaks count="1" manualBreakCount="1">
    <brk id="4" max="1048575" man="1"/>
  </colBreaks>
  <ignoredErrors>
    <ignoredError sqref="C21:C2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E9:E10 E14:E17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79998168889431442"/>
  </sheetPr>
  <dimension ref="A1:F34"/>
  <sheetViews>
    <sheetView view="pageBreakPreview" zoomScale="70" zoomScaleNormal="100" zoomScaleSheetLayoutView="70" workbookViewId="0">
      <selection activeCell="B31" sqref="B31"/>
    </sheetView>
  </sheetViews>
  <sheetFormatPr defaultRowHeight="15"/>
  <cols>
    <col min="1" max="1" width="42.7109375" style="20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228" t="s">
        <v>731</v>
      </c>
      <c r="D1" s="228"/>
      <c r="E1" s="228"/>
      <c r="F1" s="228"/>
    </row>
    <row r="2" spans="1:6" ht="6" customHeight="1"/>
    <row r="3" spans="1:6" ht="18.75">
      <c r="A3" s="282" t="s">
        <v>0</v>
      </c>
      <c r="B3" s="282"/>
      <c r="C3" s="282"/>
      <c r="D3" s="282"/>
      <c r="E3" s="282"/>
      <c r="F3" s="282"/>
    </row>
    <row r="4" spans="1:6" ht="15.75" thickBot="1"/>
    <row r="5" spans="1:6" ht="58.15" customHeight="1" thickBot="1">
      <c r="A5" s="36" t="s">
        <v>306</v>
      </c>
      <c r="B5" s="283" t="s">
        <v>402</v>
      </c>
      <c r="C5" s="284"/>
      <c r="D5" s="285" t="s">
        <v>279</v>
      </c>
      <c r="E5" s="287" t="s">
        <v>428</v>
      </c>
      <c r="F5" s="289" t="s">
        <v>303</v>
      </c>
    </row>
    <row r="6" spans="1:6" ht="21" customHeight="1">
      <c r="A6" s="291" t="s">
        <v>406</v>
      </c>
      <c r="B6" s="274" t="s">
        <v>404</v>
      </c>
      <c r="C6" s="294" t="s">
        <v>403</v>
      </c>
      <c r="D6" s="286"/>
      <c r="E6" s="288"/>
      <c r="F6" s="290"/>
    </row>
    <row r="7" spans="1:6" ht="24.75" customHeight="1">
      <c r="A7" s="292"/>
      <c r="B7" s="275"/>
      <c r="C7" s="295"/>
      <c r="D7" s="286"/>
      <c r="E7" s="288"/>
      <c r="F7" s="290"/>
    </row>
    <row r="8" spans="1:6" ht="15.75" thickBot="1">
      <c r="A8" s="293"/>
      <c r="B8" s="276"/>
      <c r="C8" s="296"/>
      <c r="D8" s="286"/>
      <c r="E8" s="288"/>
      <c r="F8" s="290"/>
    </row>
    <row r="9" spans="1:6">
      <c r="A9" s="291" t="s">
        <v>407</v>
      </c>
      <c r="B9" s="297" t="s">
        <v>405</v>
      </c>
      <c r="C9" s="298"/>
      <c r="D9" s="286"/>
      <c r="E9" s="288"/>
      <c r="F9" s="290"/>
    </row>
    <row r="10" spans="1:6">
      <c r="A10" s="292"/>
      <c r="B10" s="299"/>
      <c r="C10" s="300"/>
      <c r="D10" s="286"/>
      <c r="E10" s="288"/>
      <c r="F10" s="290"/>
    </row>
    <row r="11" spans="1:6" ht="15.75" thickBot="1">
      <c r="A11" s="293"/>
      <c r="B11" s="301"/>
      <c r="C11" s="302"/>
      <c r="D11" s="286"/>
      <c r="E11" s="288"/>
      <c r="F11" s="290"/>
    </row>
    <row r="12" spans="1:6" ht="64.150000000000006" customHeight="1">
      <c r="A12" s="258" t="s">
        <v>408</v>
      </c>
      <c r="B12" s="274" t="s">
        <v>427</v>
      </c>
      <c r="C12" s="271" t="s">
        <v>409</v>
      </c>
      <c r="D12" s="252" t="s">
        <v>412</v>
      </c>
      <c r="E12" s="253"/>
      <c r="F12" s="249" t="s">
        <v>410</v>
      </c>
    </row>
    <row r="13" spans="1:6" ht="63" customHeight="1">
      <c r="A13" s="259"/>
      <c r="B13" s="275"/>
      <c r="C13" s="272"/>
      <c r="D13" s="267" t="s">
        <v>411</v>
      </c>
      <c r="E13" s="268"/>
      <c r="F13" s="250"/>
    </row>
    <row r="14" spans="1:6" ht="55.9" customHeight="1" thickBot="1">
      <c r="A14" s="260"/>
      <c r="B14" s="276"/>
      <c r="C14" s="273"/>
      <c r="D14" s="269"/>
      <c r="E14" s="270"/>
      <c r="F14" s="251"/>
    </row>
    <row r="15" spans="1:6" ht="15.75" thickBot="1">
      <c r="A15" s="35" t="s">
        <v>278</v>
      </c>
      <c r="B15" s="261" t="s">
        <v>413</v>
      </c>
      <c r="C15" s="261"/>
      <c r="D15" s="261"/>
      <c r="E15" s="261"/>
      <c r="F15" s="262"/>
    </row>
    <row r="16" spans="1:6" ht="40.9" customHeight="1">
      <c r="A16" s="34" t="s">
        <v>280</v>
      </c>
      <c r="B16" s="263" t="s">
        <v>418</v>
      </c>
      <c r="C16" s="263"/>
      <c r="D16" s="263"/>
      <c r="E16" s="263"/>
      <c r="F16" s="264"/>
    </row>
    <row r="17" spans="1:6" ht="15.75">
      <c r="A17" s="37" t="s">
        <v>297</v>
      </c>
      <c r="B17" s="265" t="s">
        <v>419</v>
      </c>
      <c r="C17" s="265"/>
      <c r="D17" s="265"/>
      <c r="E17" s="265"/>
      <c r="F17" s="266"/>
    </row>
    <row r="18" spans="1:6" ht="32.25">
      <c r="A18" s="38" t="s">
        <v>429</v>
      </c>
      <c r="B18" s="265" t="s">
        <v>420</v>
      </c>
      <c r="C18" s="265"/>
      <c r="D18" s="265"/>
      <c r="E18" s="265"/>
      <c r="F18" s="266"/>
    </row>
    <row r="19" spans="1:6" ht="15.75">
      <c r="A19" s="38" t="s">
        <v>401</v>
      </c>
      <c r="B19" s="237" t="s">
        <v>414</v>
      </c>
      <c r="C19" s="238"/>
      <c r="D19" s="238"/>
      <c r="E19" s="238"/>
      <c r="F19" s="239"/>
    </row>
    <row r="20" spans="1:6" ht="45.75">
      <c r="A20" s="38" t="s">
        <v>415</v>
      </c>
      <c r="B20" s="237" t="s">
        <v>416</v>
      </c>
      <c r="C20" s="238"/>
      <c r="D20" s="238"/>
      <c r="E20" s="238"/>
      <c r="F20" s="239"/>
    </row>
    <row r="21" spans="1:6" ht="30">
      <c r="A21" s="38" t="s">
        <v>321</v>
      </c>
      <c r="B21" s="280" t="s">
        <v>421</v>
      </c>
      <c r="C21" s="280"/>
      <c r="D21" s="280"/>
      <c r="E21" s="280"/>
      <c r="F21" s="281"/>
    </row>
    <row r="22" spans="1:6" ht="47.65" customHeight="1" thickBot="1">
      <c r="A22" s="50" t="s">
        <v>285</v>
      </c>
      <c r="B22" s="254" t="s">
        <v>422</v>
      </c>
      <c r="C22" s="254"/>
      <c r="D22" s="254"/>
      <c r="E22" s="254"/>
      <c r="F22" s="255"/>
    </row>
    <row r="23" spans="1:6" ht="33" customHeight="1" thickBot="1">
      <c r="A23" s="39" t="s">
        <v>430</v>
      </c>
      <c r="B23" s="256" t="s">
        <v>423</v>
      </c>
      <c r="C23" s="256"/>
      <c r="D23" s="256"/>
      <c r="E23" s="256"/>
      <c r="F23" s="257"/>
    </row>
    <row r="24" spans="1:6">
      <c r="A24" s="48" t="s">
        <v>431</v>
      </c>
      <c r="B24" s="240" t="s">
        <v>424</v>
      </c>
      <c r="C24" s="241"/>
      <c r="D24" s="241"/>
      <c r="E24" s="241"/>
      <c r="F24" s="242"/>
    </row>
    <row r="25" spans="1:6">
      <c r="A25" s="49" t="s">
        <v>432</v>
      </c>
      <c r="B25" s="243"/>
      <c r="C25" s="244"/>
      <c r="D25" s="244"/>
      <c r="E25" s="244"/>
      <c r="F25" s="245"/>
    </row>
    <row r="26" spans="1:6" ht="67.5" customHeight="1" thickBot="1">
      <c r="A26" s="50" t="s">
        <v>433</v>
      </c>
      <c r="B26" s="246"/>
      <c r="C26" s="247"/>
      <c r="D26" s="247"/>
      <c r="E26" s="247"/>
      <c r="F26" s="248"/>
    </row>
    <row r="27" spans="1:6" ht="54" customHeight="1" thickBot="1">
      <c r="A27" s="50" t="s">
        <v>396</v>
      </c>
      <c r="B27" s="277"/>
      <c r="C27" s="277"/>
      <c r="D27" s="277"/>
      <c r="E27" s="277"/>
      <c r="F27" s="278"/>
    </row>
    <row r="28" spans="1:6" ht="4.5" customHeight="1">
      <c r="A28" s="24"/>
      <c r="B28" s="52"/>
      <c r="C28" s="52"/>
      <c r="D28" s="53"/>
      <c r="E28" s="53"/>
      <c r="F28" s="53"/>
    </row>
    <row r="29" spans="1:6">
      <c r="A29" s="25" t="s">
        <v>301</v>
      </c>
      <c r="B29" s="53"/>
      <c r="C29" s="53"/>
      <c r="D29" s="53"/>
      <c r="E29" s="279" t="s">
        <v>307</v>
      </c>
      <c r="F29" s="279"/>
    </row>
    <row r="30" spans="1:6" ht="30">
      <c r="A30" s="25" t="s">
        <v>302</v>
      </c>
      <c r="B30" s="53"/>
      <c r="C30" s="53"/>
      <c r="D30" s="53"/>
      <c r="E30" s="279" t="s">
        <v>307</v>
      </c>
      <c r="F30" s="279"/>
    </row>
    <row r="31" spans="1:6" ht="13.5" customHeight="1">
      <c r="A31" s="25" t="s">
        <v>722</v>
      </c>
      <c r="B31" s="94" t="s">
        <v>723</v>
      </c>
      <c r="C31" s="53"/>
      <c r="D31" s="53"/>
      <c r="E31" s="279" t="s">
        <v>308</v>
      </c>
      <c r="F31" s="279"/>
    </row>
    <row r="32" spans="1:6" ht="15.75">
      <c r="A32" s="54" t="s">
        <v>425</v>
      </c>
      <c r="B32" s="26"/>
      <c r="C32" s="26"/>
    </row>
    <row r="33" spans="1:3" ht="15.75">
      <c r="A33" s="55" t="s">
        <v>426</v>
      </c>
      <c r="B33" s="26"/>
      <c r="C33" s="26"/>
    </row>
    <row r="34" spans="1:3" ht="15.75">
      <c r="A34" s="56" t="s">
        <v>288</v>
      </c>
      <c r="B34" s="26"/>
      <c r="C34" s="26"/>
    </row>
  </sheetData>
  <mergeCells count="31">
    <mergeCell ref="C1:F1"/>
    <mergeCell ref="B27:F27"/>
    <mergeCell ref="E29:F29"/>
    <mergeCell ref="E30:F30"/>
    <mergeCell ref="E31:F31"/>
    <mergeCell ref="B21:F21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  <mergeCell ref="A12:A14"/>
    <mergeCell ref="B15:F15"/>
    <mergeCell ref="B16:F16"/>
    <mergeCell ref="B17:F17"/>
    <mergeCell ref="B18:F18"/>
    <mergeCell ref="D13:E14"/>
    <mergeCell ref="C12:C14"/>
    <mergeCell ref="B12:B14"/>
    <mergeCell ref="B20:F20"/>
    <mergeCell ref="B24:F26"/>
    <mergeCell ref="B19:F19"/>
    <mergeCell ref="F12:F14"/>
    <mergeCell ref="D12:E12"/>
    <mergeCell ref="B22:F22"/>
    <mergeCell ref="B23:F23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A337"/>
  <sheetViews>
    <sheetView workbookViewId="0">
      <selection activeCell="D36" sqref="D36"/>
    </sheetView>
  </sheetViews>
  <sheetFormatPr defaultRowHeight="15" outlineLevelRow="1"/>
  <cols>
    <col min="1" max="1" width="32.5703125" style="16" customWidth="1"/>
    <col min="2" max="2" width="21.5703125" style="17" customWidth="1"/>
    <col min="4" max="4" width="32.7109375" style="21" customWidth="1"/>
    <col min="6" max="6" width="32.7109375" style="21" customWidth="1"/>
    <col min="7" max="7" width="17" style="21" customWidth="1"/>
    <col min="8" max="8" width="13.28515625" style="21" customWidth="1"/>
    <col min="10" max="10" width="32.7109375" style="21" customWidth="1"/>
    <col min="11" max="11" width="9.140625" customWidth="1"/>
    <col min="12" max="12" width="27.28515625" bestFit="1" customWidth="1"/>
    <col min="13" max="15" width="9.140625" customWidth="1"/>
    <col min="16" max="16" width="32.7109375" style="21" customWidth="1"/>
    <col min="17" max="17" width="18.140625" customWidth="1"/>
    <col min="18" max="18" width="80.7109375" customWidth="1"/>
    <col min="19" max="19" width="9.140625" customWidth="1"/>
    <col min="20" max="20" width="80.7109375" customWidth="1"/>
    <col min="21" max="22" width="9.140625" customWidth="1"/>
    <col min="23" max="23" width="32.7109375" style="21" customWidth="1"/>
    <col min="24" max="24" width="17" style="21" customWidth="1"/>
    <col min="25" max="25" width="13.28515625" style="21" customWidth="1"/>
    <col min="27" max="27" width="22.28515625" bestFit="1" customWidth="1"/>
  </cols>
  <sheetData>
    <row r="1" spans="1:27" ht="30">
      <c r="A1" s="1" t="s">
        <v>1</v>
      </c>
      <c r="B1" s="2" t="s">
        <v>2</v>
      </c>
      <c r="D1" s="1" t="s">
        <v>273</v>
      </c>
      <c r="F1" s="27" t="s">
        <v>275</v>
      </c>
      <c r="G1" s="303" t="s">
        <v>505</v>
      </c>
      <c r="H1" s="304"/>
      <c r="J1" s="1" t="s">
        <v>281</v>
      </c>
      <c r="L1" s="1" t="s">
        <v>316</v>
      </c>
      <c r="M1" t="s">
        <v>276</v>
      </c>
      <c r="N1" t="s">
        <v>320</v>
      </c>
      <c r="P1" s="1" t="s">
        <v>319</v>
      </c>
      <c r="R1" s="33" t="s">
        <v>323</v>
      </c>
      <c r="T1" s="33" t="s">
        <v>324</v>
      </c>
      <c r="W1" s="27" t="s">
        <v>275</v>
      </c>
      <c r="X1" s="303" t="s">
        <v>506</v>
      </c>
      <c r="Y1" s="304"/>
      <c r="AA1" s="27" t="s">
        <v>720</v>
      </c>
    </row>
    <row r="2" spans="1:27" ht="15.6" customHeight="1">
      <c r="A2" s="7"/>
      <c r="B2" s="6"/>
      <c r="D2" s="22" t="s">
        <v>259</v>
      </c>
      <c r="F2" s="28" t="s">
        <v>276</v>
      </c>
      <c r="G2" s="28" t="s">
        <v>315</v>
      </c>
      <c r="H2" s="28">
        <v>2500</v>
      </c>
      <c r="J2" s="60" t="s">
        <v>282</v>
      </c>
      <c r="L2" s="61" t="s">
        <v>317</v>
      </c>
      <c r="M2" s="32">
        <v>1</v>
      </c>
      <c r="N2" s="32">
        <v>1</v>
      </c>
      <c r="P2" s="28" t="s">
        <v>315</v>
      </c>
      <c r="R2" s="123"/>
      <c r="T2" s="123"/>
      <c r="W2" s="28" t="s">
        <v>276</v>
      </c>
      <c r="X2" s="28" t="s">
        <v>315</v>
      </c>
      <c r="Y2" s="28">
        <v>700</v>
      </c>
      <c r="AA2" s="28" t="s">
        <v>315</v>
      </c>
    </row>
    <row r="3" spans="1:27" ht="15.6" customHeight="1">
      <c r="A3" s="5"/>
      <c r="B3" s="8"/>
      <c r="D3" s="22" t="s">
        <v>216</v>
      </c>
      <c r="F3" s="28" t="s">
        <v>507</v>
      </c>
      <c r="G3" s="29" t="s">
        <v>309</v>
      </c>
      <c r="H3" s="29">
        <v>95</v>
      </c>
      <c r="J3" s="60" t="s">
        <v>454</v>
      </c>
      <c r="L3" s="79" t="s">
        <v>504</v>
      </c>
      <c r="M3" s="32">
        <v>0</v>
      </c>
      <c r="N3" s="32">
        <v>0</v>
      </c>
      <c r="P3" s="29" t="s">
        <v>709</v>
      </c>
      <c r="R3" s="122" t="s">
        <v>732</v>
      </c>
      <c r="T3" t="s">
        <v>464</v>
      </c>
      <c r="W3" s="28" t="s">
        <v>507</v>
      </c>
      <c r="X3" s="29" t="s">
        <v>309</v>
      </c>
      <c r="Y3" s="29">
        <v>54</v>
      </c>
      <c r="AA3" s="29" t="s">
        <v>309</v>
      </c>
    </row>
    <row r="4" spans="1:27" ht="15.6" customHeight="1">
      <c r="A4" s="5"/>
      <c r="B4" s="6"/>
      <c r="D4" s="22" t="s">
        <v>217</v>
      </c>
      <c r="F4" s="28" t="s">
        <v>508</v>
      </c>
      <c r="G4" s="29" t="s">
        <v>309</v>
      </c>
      <c r="H4" s="29">
        <v>130</v>
      </c>
      <c r="J4" s="60" t="s">
        <v>453</v>
      </c>
      <c r="L4" s="61" t="s">
        <v>295</v>
      </c>
      <c r="M4" s="32">
        <v>0</v>
      </c>
      <c r="N4" s="32">
        <v>0</v>
      </c>
      <c r="P4" s="28" t="s">
        <v>311</v>
      </c>
      <c r="R4" s="122" t="s">
        <v>733</v>
      </c>
      <c r="T4" t="s">
        <v>463</v>
      </c>
      <c r="W4" s="28" t="s">
        <v>508</v>
      </c>
      <c r="X4" s="29" t="s">
        <v>309</v>
      </c>
      <c r="Y4" s="29">
        <v>60</v>
      </c>
    </row>
    <row r="5" spans="1:27" ht="15" customHeight="1">
      <c r="A5" s="5"/>
      <c r="B5" s="6"/>
      <c r="D5" s="22" t="s">
        <v>218</v>
      </c>
      <c r="F5" s="28" t="s">
        <v>509</v>
      </c>
      <c r="G5" s="30" t="s">
        <v>309</v>
      </c>
      <c r="H5" s="29">
        <v>120</v>
      </c>
      <c r="J5" s="60" t="s">
        <v>283</v>
      </c>
      <c r="L5" s="61" t="s">
        <v>478</v>
      </c>
      <c r="M5" s="32">
        <v>0</v>
      </c>
      <c r="N5" s="32">
        <v>0</v>
      </c>
      <c r="P5" s="62" t="s">
        <v>309</v>
      </c>
      <c r="R5" s="122" t="s">
        <v>734</v>
      </c>
      <c r="T5" t="s">
        <v>462</v>
      </c>
      <c r="W5" s="28" t="s">
        <v>509</v>
      </c>
      <c r="X5" s="29" t="s">
        <v>309</v>
      </c>
      <c r="Y5" s="29">
        <v>66</v>
      </c>
    </row>
    <row r="6" spans="1:27" ht="19.5" customHeight="1">
      <c r="A6" s="7"/>
      <c r="B6" s="6"/>
      <c r="D6" s="22" t="s">
        <v>13</v>
      </c>
      <c r="F6" s="28" t="s">
        <v>697</v>
      </c>
      <c r="G6" s="30" t="s">
        <v>309</v>
      </c>
      <c r="H6" s="29">
        <v>75</v>
      </c>
      <c r="J6" s="60" t="s">
        <v>284</v>
      </c>
      <c r="L6" s="61" t="s">
        <v>479</v>
      </c>
      <c r="M6" s="32">
        <v>0</v>
      </c>
      <c r="N6" s="32">
        <v>0</v>
      </c>
      <c r="P6" s="29" t="s">
        <v>310</v>
      </c>
      <c r="R6" s="122" t="s">
        <v>735</v>
      </c>
      <c r="T6" t="s">
        <v>461</v>
      </c>
      <c r="W6" s="28" t="s">
        <v>697</v>
      </c>
      <c r="X6" s="29" t="s">
        <v>309</v>
      </c>
      <c r="Y6" s="29">
        <v>57</v>
      </c>
    </row>
    <row r="7" spans="1:27" ht="15.6" customHeight="1">
      <c r="A7" s="5"/>
      <c r="B7" s="6"/>
      <c r="D7" s="22" t="s">
        <v>14</v>
      </c>
      <c r="F7" s="28" t="s">
        <v>510</v>
      </c>
      <c r="G7" s="30" t="s">
        <v>309</v>
      </c>
      <c r="H7" s="29">
        <v>60</v>
      </c>
      <c r="J7" s="60" t="s">
        <v>451</v>
      </c>
      <c r="L7" s="61" t="s">
        <v>296</v>
      </c>
      <c r="M7" s="32">
        <v>0</v>
      </c>
      <c r="N7" s="32">
        <v>0</v>
      </c>
      <c r="P7" s="22" t="s">
        <v>312</v>
      </c>
      <c r="R7" s="122" t="s">
        <v>736</v>
      </c>
      <c r="T7" t="s">
        <v>460</v>
      </c>
      <c r="W7" s="28" t="s">
        <v>718</v>
      </c>
      <c r="X7" s="29" t="s">
        <v>309</v>
      </c>
      <c r="Y7" s="29">
        <v>57</v>
      </c>
    </row>
    <row r="8" spans="1:27" ht="28.9" customHeight="1">
      <c r="A8" s="7"/>
      <c r="B8" s="8"/>
      <c r="D8" s="22" t="s">
        <v>247</v>
      </c>
      <c r="F8" s="28" t="s">
        <v>511</v>
      </c>
      <c r="G8" s="29" t="s">
        <v>309</v>
      </c>
      <c r="H8" s="29">
        <v>150</v>
      </c>
      <c r="J8" s="60" t="s">
        <v>452</v>
      </c>
      <c r="L8" s="61" t="s">
        <v>291</v>
      </c>
      <c r="M8" s="32">
        <v>0</v>
      </c>
      <c r="N8" s="32">
        <v>0</v>
      </c>
      <c r="P8" s="22" t="s">
        <v>314</v>
      </c>
      <c r="R8" s="122" t="s">
        <v>737</v>
      </c>
      <c r="T8" t="s">
        <v>459</v>
      </c>
      <c r="W8" s="28" t="s">
        <v>511</v>
      </c>
      <c r="X8" s="29" t="s">
        <v>309</v>
      </c>
      <c r="Y8" s="29">
        <v>67</v>
      </c>
    </row>
    <row r="9" spans="1:27" ht="15.6" customHeight="1">
      <c r="A9" s="7"/>
      <c r="B9" s="8"/>
      <c r="D9" s="22" t="s">
        <v>10</v>
      </c>
      <c r="F9" s="28" t="s">
        <v>512</v>
      </c>
      <c r="G9" s="29" t="s">
        <v>309</v>
      </c>
      <c r="H9" s="29">
        <v>85</v>
      </c>
      <c r="J9" s="79" t="s">
        <v>503</v>
      </c>
      <c r="L9" s="61" t="s">
        <v>472</v>
      </c>
      <c r="M9" s="32">
        <v>0</v>
      </c>
      <c r="N9" s="32">
        <v>0</v>
      </c>
      <c r="P9" s="22" t="s">
        <v>313</v>
      </c>
      <c r="R9" s="122" t="s">
        <v>738</v>
      </c>
      <c r="T9" t="s">
        <v>458</v>
      </c>
      <c r="W9" s="28" t="s">
        <v>512</v>
      </c>
      <c r="X9" s="29" t="s">
        <v>309</v>
      </c>
      <c r="Y9" s="29">
        <v>65</v>
      </c>
    </row>
    <row r="10" spans="1:27" ht="15.6" customHeight="1">
      <c r="A10" s="5"/>
      <c r="B10" s="6"/>
      <c r="D10" s="22" t="s">
        <v>248</v>
      </c>
      <c r="F10" s="28" t="s">
        <v>513</v>
      </c>
      <c r="G10" s="29" t="s">
        <v>309</v>
      </c>
      <c r="H10" s="29">
        <v>140</v>
      </c>
      <c r="J10" s="60" t="s">
        <v>455</v>
      </c>
      <c r="L10" s="61" t="s">
        <v>473</v>
      </c>
      <c r="M10" s="32">
        <v>0</v>
      </c>
      <c r="N10" s="32">
        <v>0</v>
      </c>
      <c r="P10" s="22" t="s">
        <v>700</v>
      </c>
      <c r="R10" s="122" t="s">
        <v>739</v>
      </c>
      <c r="T10" t="s">
        <v>465</v>
      </c>
      <c r="W10" s="28" t="s">
        <v>513</v>
      </c>
      <c r="X10" s="29" t="s">
        <v>309</v>
      </c>
      <c r="Y10" s="29">
        <v>80</v>
      </c>
    </row>
    <row r="11" spans="1:27" ht="15.6" customHeight="1">
      <c r="A11" s="5"/>
      <c r="B11" s="8"/>
      <c r="D11" s="22" t="s">
        <v>249</v>
      </c>
      <c r="F11" s="28" t="s">
        <v>514</v>
      </c>
      <c r="G11" s="29" t="s">
        <v>310</v>
      </c>
      <c r="H11" s="29">
        <v>140</v>
      </c>
      <c r="J11" s="22"/>
      <c r="L11" s="61" t="s">
        <v>471</v>
      </c>
      <c r="M11" s="32">
        <v>0</v>
      </c>
      <c r="N11" s="32">
        <v>0</v>
      </c>
      <c r="P11" s="22"/>
      <c r="R11" s="122" t="s">
        <v>740</v>
      </c>
      <c r="T11" t="s">
        <v>456</v>
      </c>
      <c r="W11" s="28" t="s">
        <v>514</v>
      </c>
      <c r="X11" s="29" t="s">
        <v>309</v>
      </c>
      <c r="Y11" s="29">
        <v>62</v>
      </c>
    </row>
    <row r="12" spans="1:27">
      <c r="A12" s="5"/>
      <c r="B12" s="8"/>
      <c r="D12" s="22" t="s">
        <v>250</v>
      </c>
      <c r="F12" s="28" t="s">
        <v>515</v>
      </c>
      <c r="G12" s="29" t="s">
        <v>309</v>
      </c>
      <c r="H12" s="29">
        <v>100</v>
      </c>
      <c r="J12" s="22"/>
      <c r="L12" s="61" t="s">
        <v>474</v>
      </c>
      <c r="M12" s="32">
        <v>0</v>
      </c>
      <c r="N12" s="32">
        <v>0</v>
      </c>
      <c r="P12" s="22"/>
      <c r="R12" s="122" t="s">
        <v>741</v>
      </c>
      <c r="T12" t="s">
        <v>457</v>
      </c>
      <c r="W12" s="28" t="s">
        <v>515</v>
      </c>
      <c r="X12" s="29" t="s">
        <v>309</v>
      </c>
      <c r="Y12" s="29">
        <v>69</v>
      </c>
    </row>
    <row r="13" spans="1:27">
      <c r="A13" s="7"/>
      <c r="B13" s="8"/>
      <c r="D13" s="22" t="s">
        <v>251</v>
      </c>
      <c r="F13" s="28" t="s">
        <v>516</v>
      </c>
      <c r="G13" s="29" t="s">
        <v>309</v>
      </c>
      <c r="H13" s="29">
        <v>130</v>
      </c>
      <c r="J13" s="22"/>
      <c r="L13" s="61" t="s">
        <v>293</v>
      </c>
      <c r="M13" s="32">
        <v>0</v>
      </c>
      <c r="N13" s="32">
        <v>0</v>
      </c>
      <c r="P13" s="22"/>
      <c r="R13" s="122" t="s">
        <v>742</v>
      </c>
      <c r="W13" s="28" t="s">
        <v>516</v>
      </c>
      <c r="X13" s="29" t="s">
        <v>309</v>
      </c>
      <c r="Y13" s="29">
        <v>64</v>
      </c>
    </row>
    <row r="14" spans="1:27">
      <c r="A14" s="7"/>
      <c r="B14" s="8"/>
      <c r="D14" s="22" t="s">
        <v>252</v>
      </c>
      <c r="F14" s="28" t="s">
        <v>698</v>
      </c>
      <c r="G14" s="30" t="s">
        <v>309</v>
      </c>
      <c r="H14" s="29">
        <v>110</v>
      </c>
      <c r="J14" s="22"/>
      <c r="L14" s="61" t="s">
        <v>468</v>
      </c>
      <c r="M14" s="32">
        <v>0</v>
      </c>
      <c r="N14" s="32">
        <v>0</v>
      </c>
      <c r="P14" s="22"/>
      <c r="R14" s="122" t="s">
        <v>743</v>
      </c>
      <c r="W14" s="28" t="s">
        <v>698</v>
      </c>
      <c r="X14" s="29" t="s">
        <v>309</v>
      </c>
      <c r="Y14" s="29">
        <v>57</v>
      </c>
    </row>
    <row r="15" spans="1:27">
      <c r="A15" s="5"/>
      <c r="B15" s="6"/>
      <c r="D15" s="22" t="s">
        <v>253</v>
      </c>
      <c r="F15" s="28" t="s">
        <v>517</v>
      </c>
      <c r="G15" s="30" t="s">
        <v>309</v>
      </c>
      <c r="H15" s="29">
        <v>80</v>
      </c>
      <c r="J15" s="1" t="s">
        <v>397</v>
      </c>
      <c r="K15" t="s">
        <v>398</v>
      </c>
      <c r="L15" s="61" t="s">
        <v>469</v>
      </c>
      <c r="M15" s="32">
        <v>0</v>
      </c>
      <c r="N15" s="32">
        <v>0</v>
      </c>
      <c r="P15" s="22"/>
      <c r="R15" s="122" t="s">
        <v>744</v>
      </c>
      <c r="W15" s="28" t="s">
        <v>517</v>
      </c>
      <c r="X15" s="29" t="s">
        <v>309</v>
      </c>
      <c r="Y15" s="29">
        <v>57</v>
      </c>
    </row>
    <row r="16" spans="1:27">
      <c r="A16" s="7"/>
      <c r="B16" s="6"/>
      <c r="D16" s="22" t="s">
        <v>254</v>
      </c>
      <c r="F16" s="28" t="s">
        <v>518</v>
      </c>
      <c r="G16" s="30" t="s">
        <v>309</v>
      </c>
      <c r="H16" s="29">
        <v>100</v>
      </c>
      <c r="J16" s="29" t="s">
        <v>709</v>
      </c>
      <c r="K16">
        <v>90</v>
      </c>
      <c r="L16" s="61" t="s">
        <v>466</v>
      </c>
      <c r="M16" s="32">
        <v>0</v>
      </c>
      <c r="N16" s="32">
        <v>0</v>
      </c>
      <c r="P16" s="1" t="s">
        <v>492</v>
      </c>
      <c r="Q16" s="1" t="s">
        <v>493</v>
      </c>
      <c r="R16" s="122" t="s">
        <v>745</v>
      </c>
      <c r="W16" s="28" t="s">
        <v>518</v>
      </c>
      <c r="X16" s="29" t="s">
        <v>309</v>
      </c>
      <c r="Y16" s="29">
        <v>80</v>
      </c>
    </row>
    <row r="17" spans="1:25">
      <c r="A17" s="5"/>
      <c r="B17" s="6"/>
      <c r="D17" s="22" t="s">
        <v>255</v>
      </c>
      <c r="F17" s="28" t="s">
        <v>519</v>
      </c>
      <c r="G17" s="29" t="s">
        <v>309</v>
      </c>
      <c r="H17" s="29">
        <v>100</v>
      </c>
      <c r="J17" s="28" t="s">
        <v>311</v>
      </c>
      <c r="K17">
        <v>10</v>
      </c>
      <c r="L17" s="61" t="s">
        <v>467</v>
      </c>
      <c r="M17" s="32">
        <v>0</v>
      </c>
      <c r="N17" s="32">
        <v>0</v>
      </c>
      <c r="P17" s="60"/>
      <c r="R17" s="122" t="s">
        <v>746</v>
      </c>
      <c r="W17" s="28" t="s">
        <v>519</v>
      </c>
      <c r="X17" s="29" t="s">
        <v>309</v>
      </c>
      <c r="Y17" s="29">
        <v>64</v>
      </c>
    </row>
    <row r="18" spans="1:25">
      <c r="A18" s="7"/>
      <c r="B18" s="6"/>
      <c r="D18" s="22" t="s">
        <v>256</v>
      </c>
      <c r="F18" s="28" t="s">
        <v>520</v>
      </c>
      <c r="G18" s="29" t="s">
        <v>309</v>
      </c>
      <c r="H18" s="29">
        <v>100</v>
      </c>
      <c r="J18" s="29" t="s">
        <v>309</v>
      </c>
      <c r="K18">
        <v>65</v>
      </c>
      <c r="L18" s="61" t="s">
        <v>470</v>
      </c>
      <c r="M18" s="32">
        <v>0</v>
      </c>
      <c r="N18" s="32">
        <v>0</v>
      </c>
      <c r="P18" s="60"/>
      <c r="R18" s="122" t="s">
        <v>747</v>
      </c>
      <c r="W18" s="28" t="s">
        <v>520</v>
      </c>
      <c r="X18" s="29" t="s">
        <v>309</v>
      </c>
      <c r="Y18" s="29">
        <v>67</v>
      </c>
    </row>
    <row r="19" spans="1:25">
      <c r="A19" s="5"/>
      <c r="B19" s="6"/>
      <c r="D19" s="22" t="s">
        <v>257</v>
      </c>
      <c r="F19" s="28" t="s">
        <v>521</v>
      </c>
      <c r="G19" s="29" t="s">
        <v>309</v>
      </c>
      <c r="H19" s="29">
        <v>100</v>
      </c>
      <c r="J19" s="29" t="s">
        <v>310</v>
      </c>
      <c r="K19">
        <v>73</v>
      </c>
      <c r="L19" s="82" t="s">
        <v>445</v>
      </c>
      <c r="M19" s="32">
        <v>0</v>
      </c>
      <c r="N19" s="32">
        <v>0</v>
      </c>
      <c r="P19" s="60"/>
      <c r="R19" s="122" t="s">
        <v>748</v>
      </c>
      <c r="W19" s="28" t="s">
        <v>521</v>
      </c>
      <c r="X19" s="29" t="s">
        <v>309</v>
      </c>
      <c r="Y19" s="29">
        <v>68</v>
      </c>
    </row>
    <row r="20" spans="1:25">
      <c r="A20" s="5"/>
      <c r="B20" s="4"/>
      <c r="D20" s="22" t="s">
        <v>258</v>
      </c>
      <c r="F20" s="28" t="s">
        <v>522</v>
      </c>
      <c r="G20" s="29" t="s">
        <v>309</v>
      </c>
      <c r="H20" s="29">
        <v>90</v>
      </c>
      <c r="J20" s="22" t="s">
        <v>312</v>
      </c>
      <c r="K20">
        <v>8</v>
      </c>
      <c r="L20" s="83" t="s">
        <v>290</v>
      </c>
      <c r="M20" s="84">
        <v>0</v>
      </c>
      <c r="N20" s="85">
        <v>0</v>
      </c>
      <c r="P20" s="60"/>
      <c r="R20" s="122" t="s">
        <v>749</v>
      </c>
      <c r="W20" s="28" t="s">
        <v>522</v>
      </c>
      <c r="X20" s="29" t="s">
        <v>309</v>
      </c>
      <c r="Y20" s="29">
        <v>66</v>
      </c>
    </row>
    <row r="21" spans="1:25">
      <c r="A21" s="5"/>
      <c r="B21" s="6"/>
      <c r="D21" s="22" t="s">
        <v>12</v>
      </c>
      <c r="F21" s="28" t="s">
        <v>523</v>
      </c>
      <c r="G21" s="29" t="s">
        <v>309</v>
      </c>
      <c r="H21" s="29">
        <v>100</v>
      </c>
      <c r="J21" s="63" t="s">
        <v>315</v>
      </c>
      <c r="K21">
        <v>1</v>
      </c>
      <c r="L21" s="86" t="s">
        <v>318</v>
      </c>
      <c r="M21" s="87">
        <v>0</v>
      </c>
      <c r="N21" s="88">
        <v>0.3</v>
      </c>
      <c r="P21" s="60"/>
      <c r="R21" s="122" t="s">
        <v>750</v>
      </c>
      <c r="W21" s="28" t="s">
        <v>523</v>
      </c>
      <c r="X21" s="29" t="s">
        <v>309</v>
      </c>
      <c r="Y21" s="29">
        <v>59</v>
      </c>
    </row>
    <row r="22" spans="1:25">
      <c r="A22" s="5"/>
      <c r="B22" s="8"/>
      <c r="D22" s="22" t="s">
        <v>260</v>
      </c>
      <c r="F22" s="28" t="s">
        <v>699</v>
      </c>
      <c r="G22" s="29" t="s">
        <v>309</v>
      </c>
      <c r="H22" s="29">
        <v>120</v>
      </c>
      <c r="J22" s="22" t="s">
        <v>314</v>
      </c>
      <c r="K22">
        <v>7</v>
      </c>
      <c r="L22" s="86" t="s">
        <v>496</v>
      </c>
      <c r="M22" s="87">
        <v>0</v>
      </c>
      <c r="N22" s="88">
        <v>0.3</v>
      </c>
      <c r="P22" s="60"/>
      <c r="R22" s="122" t="s">
        <v>751</v>
      </c>
      <c r="W22" s="28" t="s">
        <v>699</v>
      </c>
      <c r="X22" s="29" t="s">
        <v>309</v>
      </c>
      <c r="Y22" s="29">
        <v>57</v>
      </c>
    </row>
    <row r="23" spans="1:25">
      <c r="A23" s="13"/>
      <c r="B23" s="8"/>
      <c r="D23" s="22" t="s">
        <v>261</v>
      </c>
      <c r="F23" s="28" t="s">
        <v>524</v>
      </c>
      <c r="G23" s="29" t="s">
        <v>309</v>
      </c>
      <c r="H23" s="29">
        <v>80</v>
      </c>
      <c r="J23" s="22" t="s">
        <v>313</v>
      </c>
      <c r="K23">
        <v>67</v>
      </c>
      <c r="L23" s="86" t="s">
        <v>497</v>
      </c>
      <c r="M23" s="87">
        <v>0</v>
      </c>
      <c r="N23" s="88">
        <v>0.3</v>
      </c>
      <c r="P23" s="60"/>
      <c r="R23" s="122" t="s">
        <v>752</v>
      </c>
      <c r="W23" s="28" t="s">
        <v>524</v>
      </c>
      <c r="X23" s="29" t="s">
        <v>309</v>
      </c>
      <c r="Y23" s="29">
        <v>57</v>
      </c>
    </row>
    <row r="24" spans="1:25">
      <c r="A24" s="13"/>
      <c r="B24" s="8"/>
      <c r="D24" s="22" t="s">
        <v>262</v>
      </c>
      <c r="F24" s="28" t="s">
        <v>525</v>
      </c>
      <c r="G24" s="29" t="s">
        <v>310</v>
      </c>
      <c r="H24" s="29">
        <v>150</v>
      </c>
      <c r="J24" s="22" t="s">
        <v>700</v>
      </c>
      <c r="K24">
        <v>0.6</v>
      </c>
      <c r="L24" s="86" t="s">
        <v>498</v>
      </c>
      <c r="M24" s="87">
        <v>0</v>
      </c>
      <c r="N24" s="88">
        <v>0.3</v>
      </c>
      <c r="P24" s="60"/>
      <c r="R24" s="122" t="s">
        <v>753</v>
      </c>
      <c r="W24" s="28" t="s">
        <v>525</v>
      </c>
      <c r="X24" s="29" t="s">
        <v>309</v>
      </c>
      <c r="Y24" s="29">
        <v>64</v>
      </c>
    </row>
    <row r="25" spans="1:25">
      <c r="A25" s="3"/>
      <c r="B25" s="8"/>
      <c r="D25" s="22" t="s">
        <v>263</v>
      </c>
      <c r="F25" s="28" t="s">
        <v>526</v>
      </c>
      <c r="G25" s="30" t="s">
        <v>309</v>
      </c>
      <c r="H25" s="29">
        <v>95</v>
      </c>
      <c r="J25" s="22"/>
      <c r="L25" s="86" t="s">
        <v>499</v>
      </c>
      <c r="M25" s="87">
        <v>0</v>
      </c>
      <c r="N25" s="88">
        <v>0.3</v>
      </c>
      <c r="P25" s="22"/>
      <c r="R25" s="122" t="s">
        <v>754</v>
      </c>
      <c r="W25" s="28" t="s">
        <v>526</v>
      </c>
      <c r="X25" s="29" t="s">
        <v>309</v>
      </c>
      <c r="Y25" s="29">
        <v>66</v>
      </c>
    </row>
    <row r="26" spans="1:25">
      <c r="A26" s="5"/>
      <c r="B26" s="4"/>
      <c r="D26" s="22" t="s">
        <v>264</v>
      </c>
      <c r="F26" s="28" t="s">
        <v>527</v>
      </c>
      <c r="G26" s="30" t="s">
        <v>309</v>
      </c>
      <c r="H26" s="29">
        <v>100</v>
      </c>
      <c r="J26" s="22"/>
      <c r="L26" s="86" t="s">
        <v>500</v>
      </c>
      <c r="M26" s="87">
        <v>0</v>
      </c>
      <c r="N26" s="88">
        <v>0</v>
      </c>
      <c r="P26" s="22"/>
      <c r="R26" s="122" t="s">
        <v>755</v>
      </c>
      <c r="W26" s="28" t="s">
        <v>527</v>
      </c>
      <c r="X26" s="29" t="s">
        <v>309</v>
      </c>
      <c r="Y26" s="29">
        <v>69</v>
      </c>
    </row>
    <row r="27" spans="1:25">
      <c r="A27" s="5"/>
      <c r="B27" s="6"/>
      <c r="D27" s="22" t="s">
        <v>265</v>
      </c>
      <c r="F27" s="28" t="s">
        <v>528</v>
      </c>
      <c r="G27" s="29" t="s">
        <v>309</v>
      </c>
      <c r="H27" s="29">
        <v>110</v>
      </c>
      <c r="J27" s="22"/>
      <c r="L27" s="86" t="s">
        <v>501</v>
      </c>
      <c r="M27" s="87">
        <v>0</v>
      </c>
      <c r="N27" s="88">
        <v>0.3</v>
      </c>
      <c r="P27" s="22"/>
      <c r="R27" s="122" t="s">
        <v>756</v>
      </c>
      <c r="W27" s="28" t="s">
        <v>528</v>
      </c>
      <c r="X27" s="29" t="s">
        <v>309</v>
      </c>
      <c r="Y27" s="29">
        <v>55</v>
      </c>
    </row>
    <row r="28" spans="1:25">
      <c r="A28" s="5"/>
      <c r="B28" s="6"/>
      <c r="D28" s="22" t="s">
        <v>266</v>
      </c>
      <c r="F28" s="28" t="s">
        <v>529</v>
      </c>
      <c r="G28" s="29" t="s">
        <v>309</v>
      </c>
      <c r="H28" s="29">
        <v>80</v>
      </c>
      <c r="J28" s="22"/>
      <c r="L28" s="89" t="s">
        <v>317</v>
      </c>
      <c r="M28" s="90">
        <v>0</v>
      </c>
      <c r="N28" s="91">
        <v>0</v>
      </c>
      <c r="P28" s="22"/>
      <c r="R28" s="122" t="s">
        <v>757</v>
      </c>
      <c r="W28" s="28" t="s">
        <v>529</v>
      </c>
      <c r="X28" s="29" t="s">
        <v>309</v>
      </c>
      <c r="Y28" s="29">
        <v>63</v>
      </c>
    </row>
    <row r="29" spans="1:25">
      <c r="A29" s="5"/>
      <c r="B29" s="6"/>
      <c r="D29" s="22" t="s">
        <v>267</v>
      </c>
      <c r="F29" s="28" t="s">
        <v>530</v>
      </c>
      <c r="G29" s="29" t="s">
        <v>309</v>
      </c>
      <c r="H29" s="29">
        <v>110</v>
      </c>
      <c r="J29" s="22"/>
      <c r="L29" s="82" t="s">
        <v>290</v>
      </c>
      <c r="M29" s="32">
        <v>0</v>
      </c>
      <c r="N29" s="32">
        <v>0</v>
      </c>
      <c r="P29" s="22"/>
      <c r="R29" s="122" t="s">
        <v>758</v>
      </c>
      <c r="W29" s="28" t="s">
        <v>530</v>
      </c>
      <c r="X29" s="29" t="s">
        <v>309</v>
      </c>
      <c r="Y29" s="29">
        <v>60</v>
      </c>
    </row>
    <row r="30" spans="1:25">
      <c r="A30" s="5"/>
      <c r="B30" s="12"/>
      <c r="D30" s="22" t="s">
        <v>21</v>
      </c>
      <c r="F30" s="28" t="s">
        <v>531</v>
      </c>
      <c r="G30" s="29" t="s">
        <v>309</v>
      </c>
      <c r="H30" s="29">
        <v>120</v>
      </c>
      <c r="J30" s="22"/>
      <c r="L30" s="82" t="s">
        <v>475</v>
      </c>
      <c r="M30" s="32">
        <v>0</v>
      </c>
      <c r="N30" s="32">
        <v>0</v>
      </c>
      <c r="P30" s="22"/>
      <c r="R30" s="122" t="s">
        <v>759</v>
      </c>
      <c r="W30" s="28" t="s">
        <v>531</v>
      </c>
      <c r="X30" s="29" t="s">
        <v>309</v>
      </c>
      <c r="Y30" s="29">
        <v>64</v>
      </c>
    </row>
    <row r="31" spans="1:25">
      <c r="A31" s="5"/>
      <c r="B31" s="6"/>
      <c r="D31" s="22" t="s">
        <v>22</v>
      </c>
      <c r="F31" s="28" t="s">
        <v>532</v>
      </c>
      <c r="G31" s="29" t="s">
        <v>309</v>
      </c>
      <c r="H31" s="29">
        <v>160</v>
      </c>
      <c r="J31" s="22"/>
      <c r="L31" s="82" t="s">
        <v>476</v>
      </c>
      <c r="M31" s="32">
        <v>0</v>
      </c>
      <c r="N31" s="32">
        <v>0</v>
      </c>
      <c r="P31" s="22"/>
      <c r="R31" s="122" t="s">
        <v>760</v>
      </c>
      <c r="W31" s="28" t="s">
        <v>532</v>
      </c>
      <c r="X31" s="29" t="s">
        <v>309</v>
      </c>
      <c r="Y31" s="29">
        <v>58</v>
      </c>
    </row>
    <row r="32" spans="1:25">
      <c r="A32" s="7"/>
      <c r="B32" s="8"/>
      <c r="D32" s="22" t="s">
        <v>23</v>
      </c>
      <c r="F32" s="28" t="s">
        <v>533</v>
      </c>
      <c r="G32" s="29" t="s">
        <v>309</v>
      </c>
      <c r="H32" s="29">
        <v>100</v>
      </c>
      <c r="J32" s="22"/>
      <c r="L32" s="82" t="s">
        <v>477</v>
      </c>
      <c r="M32" s="32">
        <v>0</v>
      </c>
      <c r="N32" s="32">
        <v>0</v>
      </c>
      <c r="P32" s="22"/>
      <c r="R32" s="122" t="s">
        <v>761</v>
      </c>
      <c r="W32" s="28" t="s">
        <v>533</v>
      </c>
      <c r="X32" s="29" t="s">
        <v>309</v>
      </c>
      <c r="Y32" s="29">
        <v>57</v>
      </c>
    </row>
    <row r="33" spans="1:25">
      <c r="A33" s="5"/>
      <c r="B33" s="6"/>
      <c r="D33" s="22" t="s">
        <v>24</v>
      </c>
      <c r="F33" s="28" t="s">
        <v>534</v>
      </c>
      <c r="G33" s="29" t="s">
        <v>309</v>
      </c>
      <c r="H33" s="29">
        <v>140</v>
      </c>
      <c r="J33" s="22"/>
      <c r="P33" s="22"/>
      <c r="R33" s="122" t="s">
        <v>762</v>
      </c>
      <c r="W33" s="28" t="s">
        <v>534</v>
      </c>
      <c r="X33" s="29" t="s">
        <v>309</v>
      </c>
      <c r="Y33" s="29">
        <v>72</v>
      </c>
    </row>
    <row r="34" spans="1:25">
      <c r="A34" s="7"/>
      <c r="B34" s="11"/>
      <c r="D34" s="22" t="s">
        <v>25</v>
      </c>
      <c r="F34" s="28" t="s">
        <v>535</v>
      </c>
      <c r="G34" s="29" t="s">
        <v>309</v>
      </c>
      <c r="H34" s="29">
        <v>100</v>
      </c>
      <c r="J34" s="22"/>
      <c r="P34" s="22"/>
      <c r="R34" s="122" t="s">
        <v>763</v>
      </c>
      <c r="W34" s="28" t="s">
        <v>535</v>
      </c>
      <c r="X34" s="29" t="s">
        <v>309</v>
      </c>
      <c r="Y34" s="29">
        <v>74</v>
      </c>
    </row>
    <row r="35" spans="1:25">
      <c r="A35" s="7"/>
      <c r="B35" s="6"/>
      <c r="D35" s="22" t="s">
        <v>26</v>
      </c>
      <c r="F35" s="28" t="s">
        <v>536</v>
      </c>
      <c r="G35" s="29" t="s">
        <v>310</v>
      </c>
      <c r="H35" s="29">
        <v>120</v>
      </c>
      <c r="J35" s="22"/>
      <c r="P35" s="22"/>
      <c r="R35" s="122" t="s">
        <v>764</v>
      </c>
      <c r="W35" s="28" t="s">
        <v>536</v>
      </c>
      <c r="X35" s="29" t="s">
        <v>309</v>
      </c>
      <c r="Y35" s="29">
        <v>68</v>
      </c>
    </row>
    <row r="36" spans="1:25" ht="40.5">
      <c r="A36" s="5"/>
      <c r="B36" s="6"/>
      <c r="D36" s="22" t="s">
        <v>27</v>
      </c>
      <c r="F36" s="28" t="s">
        <v>710</v>
      </c>
      <c r="G36" s="29" t="s">
        <v>709</v>
      </c>
      <c r="H36" s="29">
        <v>120</v>
      </c>
      <c r="J36" s="22"/>
      <c r="P36" s="22"/>
      <c r="R36" s="122" t="s">
        <v>765</v>
      </c>
      <c r="W36" s="28" t="s">
        <v>710</v>
      </c>
      <c r="X36" s="29" t="s">
        <v>309</v>
      </c>
      <c r="Y36" s="29">
        <v>69</v>
      </c>
    </row>
    <row r="37" spans="1:25" ht="40.5">
      <c r="A37" s="5"/>
      <c r="B37" s="11"/>
      <c r="D37" s="22" t="s">
        <v>28</v>
      </c>
      <c r="F37" s="28" t="s">
        <v>537</v>
      </c>
      <c r="G37" s="29" t="s">
        <v>709</v>
      </c>
      <c r="H37" s="29">
        <v>100</v>
      </c>
      <c r="J37" s="22"/>
      <c r="P37" s="22"/>
      <c r="R37" s="122" t="s">
        <v>766</v>
      </c>
      <c r="W37" s="28" t="s">
        <v>537</v>
      </c>
      <c r="X37" s="29" t="s">
        <v>309</v>
      </c>
      <c r="Y37" s="29">
        <v>69</v>
      </c>
    </row>
    <row r="38" spans="1:25">
      <c r="A38" s="7"/>
      <c r="B38" s="6"/>
      <c r="D38" s="22" t="s">
        <v>29</v>
      </c>
      <c r="F38" s="28" t="s">
        <v>538</v>
      </c>
      <c r="G38" s="29" t="s">
        <v>309</v>
      </c>
      <c r="H38" s="29">
        <v>100</v>
      </c>
      <c r="J38" s="22"/>
      <c r="P38" s="22"/>
      <c r="R38" s="122" t="s">
        <v>767</v>
      </c>
      <c r="W38" s="28" t="s">
        <v>538</v>
      </c>
      <c r="X38" s="29" t="s">
        <v>309</v>
      </c>
      <c r="Y38" s="29">
        <v>61</v>
      </c>
    </row>
    <row r="39" spans="1:25">
      <c r="A39" s="5"/>
      <c r="B39" s="11"/>
      <c r="D39" s="22" t="s">
        <v>30</v>
      </c>
      <c r="F39" s="28" t="s">
        <v>539</v>
      </c>
      <c r="G39" s="29" t="s">
        <v>309</v>
      </c>
      <c r="H39" s="29">
        <v>100</v>
      </c>
      <c r="J39" s="22"/>
      <c r="P39" s="22"/>
      <c r="R39" s="122" t="s">
        <v>768</v>
      </c>
      <c r="W39" s="28" t="s">
        <v>539</v>
      </c>
      <c r="X39" s="29" t="s">
        <v>309</v>
      </c>
      <c r="Y39" s="29">
        <v>64</v>
      </c>
    </row>
    <row r="40" spans="1:25">
      <c r="A40" s="3"/>
      <c r="B40" s="6"/>
      <c r="D40" s="82" t="s">
        <v>1401</v>
      </c>
      <c r="F40" s="28" t="s">
        <v>540</v>
      </c>
      <c r="G40" s="29" t="s">
        <v>309</v>
      </c>
      <c r="H40" s="29">
        <v>100</v>
      </c>
      <c r="J40" s="22"/>
      <c r="P40" s="22"/>
      <c r="R40" s="122" t="s">
        <v>769</v>
      </c>
      <c r="W40" s="28" t="s">
        <v>540</v>
      </c>
      <c r="X40" s="29" t="s">
        <v>309</v>
      </c>
      <c r="Y40" s="29">
        <v>63</v>
      </c>
    </row>
    <row r="41" spans="1:25">
      <c r="A41" s="7"/>
      <c r="B41" s="6"/>
      <c r="D41" s="22" t="s">
        <v>31</v>
      </c>
      <c r="F41" s="28" t="s">
        <v>541</v>
      </c>
      <c r="G41" s="29" t="s">
        <v>309</v>
      </c>
      <c r="H41" s="29">
        <v>130</v>
      </c>
      <c r="J41" s="22"/>
      <c r="P41" s="22"/>
      <c r="R41" s="122" t="s">
        <v>770</v>
      </c>
      <c r="W41" s="28" t="s">
        <v>541</v>
      </c>
      <c r="X41" s="29" t="s">
        <v>309</v>
      </c>
      <c r="Y41" s="29">
        <v>70</v>
      </c>
    </row>
    <row r="42" spans="1:25">
      <c r="A42" s="5"/>
      <c r="B42" s="8"/>
      <c r="D42" s="22" t="s">
        <v>32</v>
      </c>
      <c r="F42" s="28" t="s">
        <v>542</v>
      </c>
      <c r="G42" s="29" t="s">
        <v>309</v>
      </c>
      <c r="H42" s="29">
        <v>80</v>
      </c>
      <c r="J42" s="22"/>
      <c r="P42" s="22"/>
      <c r="R42" s="122" t="s">
        <v>771</v>
      </c>
      <c r="W42" s="28" t="s">
        <v>542</v>
      </c>
      <c r="X42" s="29" t="s">
        <v>309</v>
      </c>
      <c r="Y42" s="29">
        <v>61</v>
      </c>
    </row>
    <row r="43" spans="1:25">
      <c r="A43" s="5"/>
      <c r="B43" s="6"/>
      <c r="D43" s="22" t="s">
        <v>33</v>
      </c>
      <c r="F43" s="28" t="s">
        <v>543</v>
      </c>
      <c r="G43" s="29" t="s">
        <v>309</v>
      </c>
      <c r="H43" s="29">
        <v>110</v>
      </c>
      <c r="J43" s="22"/>
      <c r="P43" s="22"/>
      <c r="R43" s="122" t="s">
        <v>772</v>
      </c>
      <c r="W43" s="28" t="s">
        <v>543</v>
      </c>
      <c r="X43" s="29" t="s">
        <v>309</v>
      </c>
      <c r="Y43" s="29">
        <v>67</v>
      </c>
    </row>
    <row r="44" spans="1:25">
      <c r="A44" s="5"/>
      <c r="B44" s="8"/>
      <c r="D44" s="22" t="s">
        <v>34</v>
      </c>
      <c r="F44" s="28" t="s">
        <v>544</v>
      </c>
      <c r="G44" s="29" t="s">
        <v>309</v>
      </c>
      <c r="H44" s="29">
        <v>110</v>
      </c>
      <c r="J44" s="22"/>
      <c r="P44" s="22"/>
      <c r="R44" s="122" t="s">
        <v>773</v>
      </c>
      <c r="W44" s="28" t="s">
        <v>544</v>
      </c>
      <c r="X44" s="29" t="s">
        <v>309</v>
      </c>
      <c r="Y44" s="29">
        <v>62</v>
      </c>
    </row>
    <row r="45" spans="1:25">
      <c r="A45" s="5"/>
      <c r="B45" s="8"/>
      <c r="D45" s="22" t="s">
        <v>35</v>
      </c>
      <c r="F45" s="28" t="s">
        <v>545</v>
      </c>
      <c r="G45" s="29" t="s">
        <v>309</v>
      </c>
      <c r="H45" s="29">
        <v>110</v>
      </c>
      <c r="J45" s="22"/>
      <c r="P45" s="22"/>
      <c r="R45" s="122" t="s">
        <v>774</v>
      </c>
      <c r="W45" s="28" t="s">
        <v>545</v>
      </c>
      <c r="X45" s="29" t="s">
        <v>309</v>
      </c>
      <c r="Y45" s="29">
        <v>66</v>
      </c>
    </row>
    <row r="46" spans="1:25">
      <c r="A46" s="5"/>
      <c r="B46" s="8"/>
      <c r="D46" s="22" t="s">
        <v>36</v>
      </c>
      <c r="F46" s="28" t="s">
        <v>546</v>
      </c>
      <c r="G46" s="29" t="s">
        <v>309</v>
      </c>
      <c r="H46" s="29">
        <v>90</v>
      </c>
      <c r="J46" s="22"/>
      <c r="P46" s="22"/>
      <c r="R46" s="122" t="s">
        <v>775</v>
      </c>
      <c r="W46" s="28" t="s">
        <v>546</v>
      </c>
      <c r="X46" s="29" t="s">
        <v>309</v>
      </c>
      <c r="Y46" s="29">
        <v>68</v>
      </c>
    </row>
    <row r="47" spans="1:25">
      <c r="A47" s="5"/>
      <c r="B47" s="8"/>
      <c r="D47" s="22" t="s">
        <v>37</v>
      </c>
      <c r="F47" s="28" t="s">
        <v>547</v>
      </c>
      <c r="G47" s="29" t="s">
        <v>309</v>
      </c>
      <c r="H47" s="29">
        <v>150</v>
      </c>
      <c r="J47" s="22"/>
      <c r="P47" s="22"/>
      <c r="R47" s="122" t="s">
        <v>776</v>
      </c>
      <c r="W47" s="28" t="s">
        <v>547</v>
      </c>
      <c r="X47" s="29" t="s">
        <v>309</v>
      </c>
      <c r="Y47" s="29">
        <v>66</v>
      </c>
    </row>
    <row r="48" spans="1:25">
      <c r="A48" s="5"/>
      <c r="B48" s="8"/>
      <c r="D48" s="22" t="s">
        <v>38</v>
      </c>
      <c r="F48" s="28" t="s">
        <v>548</v>
      </c>
      <c r="G48" s="29" t="s">
        <v>309</v>
      </c>
      <c r="H48" s="29">
        <v>50</v>
      </c>
      <c r="J48" s="22"/>
      <c r="P48" s="22"/>
      <c r="R48" s="122" t="s">
        <v>777</v>
      </c>
      <c r="W48" s="28" t="s">
        <v>548</v>
      </c>
      <c r="X48" s="29" t="s">
        <v>309</v>
      </c>
      <c r="Y48" s="29">
        <v>91</v>
      </c>
    </row>
    <row r="49" spans="1:25">
      <c r="A49" s="5"/>
      <c r="B49" s="8"/>
      <c r="D49" s="22" t="s">
        <v>39</v>
      </c>
      <c r="F49" s="28" t="s">
        <v>549</v>
      </c>
      <c r="G49" s="29" t="s">
        <v>310</v>
      </c>
      <c r="H49" s="29">
        <v>200</v>
      </c>
      <c r="J49" s="22"/>
      <c r="P49" s="22"/>
      <c r="R49" s="122" t="s">
        <v>778</v>
      </c>
      <c r="W49" s="28" t="s">
        <v>549</v>
      </c>
      <c r="X49" s="29" t="s">
        <v>309</v>
      </c>
      <c r="Y49" s="29">
        <v>65</v>
      </c>
    </row>
    <row r="50" spans="1:25">
      <c r="A50" s="5"/>
      <c r="B50" s="8"/>
      <c r="D50" s="22" t="s">
        <v>40</v>
      </c>
      <c r="F50" s="28" t="s">
        <v>550</v>
      </c>
      <c r="G50" s="29" t="s">
        <v>309</v>
      </c>
      <c r="H50" s="29">
        <v>60</v>
      </c>
      <c r="J50" s="22"/>
      <c r="P50" s="22"/>
      <c r="R50" s="122" t="s">
        <v>779</v>
      </c>
      <c r="W50" s="28" t="s">
        <v>550</v>
      </c>
      <c r="X50" s="29" t="s">
        <v>309</v>
      </c>
      <c r="Y50" s="29">
        <v>69</v>
      </c>
    </row>
    <row r="51" spans="1:25">
      <c r="A51" s="5"/>
      <c r="B51" s="8"/>
      <c r="D51" s="22" t="s">
        <v>41</v>
      </c>
      <c r="F51" s="28" t="s">
        <v>551</v>
      </c>
      <c r="G51" s="29" t="s">
        <v>309</v>
      </c>
      <c r="H51" s="29">
        <v>60</v>
      </c>
      <c r="J51" s="22"/>
      <c r="P51" s="22"/>
      <c r="R51" s="122" t="s">
        <v>780</v>
      </c>
      <c r="W51" s="28" t="s">
        <v>551</v>
      </c>
      <c r="X51" s="29" t="s">
        <v>309</v>
      </c>
      <c r="Y51" s="29">
        <v>75</v>
      </c>
    </row>
    <row r="52" spans="1:25">
      <c r="A52" s="3"/>
      <c r="B52" s="8"/>
      <c r="D52" s="22" t="s">
        <v>42</v>
      </c>
      <c r="F52" s="28" t="s">
        <v>552</v>
      </c>
      <c r="G52" s="29" t="s">
        <v>309</v>
      </c>
      <c r="H52" s="29">
        <v>70</v>
      </c>
      <c r="J52" s="22"/>
      <c r="P52" s="22"/>
      <c r="R52" s="122" t="s">
        <v>781</v>
      </c>
      <c r="W52" s="28" t="s">
        <v>552</v>
      </c>
      <c r="X52" s="29" t="s">
        <v>309</v>
      </c>
      <c r="Y52" s="29">
        <v>92</v>
      </c>
    </row>
    <row r="53" spans="1:25">
      <c r="A53" s="5"/>
      <c r="B53" s="6"/>
      <c r="D53" s="22" t="s">
        <v>43</v>
      </c>
      <c r="F53" s="28" t="s">
        <v>553</v>
      </c>
      <c r="G53" s="29" t="s">
        <v>309</v>
      </c>
      <c r="H53" s="29">
        <v>120</v>
      </c>
      <c r="J53" s="22"/>
      <c r="P53" s="22"/>
      <c r="R53" s="122" t="s">
        <v>782</v>
      </c>
      <c r="W53" s="28" t="s">
        <v>553</v>
      </c>
      <c r="X53" s="29" t="s">
        <v>309</v>
      </c>
      <c r="Y53" s="29">
        <v>58</v>
      </c>
    </row>
    <row r="54" spans="1:25">
      <c r="A54" s="3"/>
      <c r="B54" s="8"/>
      <c r="D54" s="22" t="s">
        <v>44</v>
      </c>
      <c r="F54" s="28" t="s">
        <v>711</v>
      </c>
      <c r="G54" s="29" t="s">
        <v>309</v>
      </c>
      <c r="H54" s="29">
        <v>95</v>
      </c>
      <c r="J54" s="22"/>
      <c r="P54" s="22"/>
      <c r="R54" s="122" t="s">
        <v>783</v>
      </c>
      <c r="W54" s="28" t="s">
        <v>711</v>
      </c>
      <c r="X54" s="29" t="s">
        <v>309</v>
      </c>
      <c r="Y54" s="29">
        <v>54</v>
      </c>
    </row>
    <row r="55" spans="1:25">
      <c r="A55" s="7"/>
      <c r="B55" s="6"/>
      <c r="D55" s="22" t="s">
        <v>45</v>
      </c>
      <c r="F55" s="28" t="s">
        <v>554</v>
      </c>
      <c r="G55" s="29" t="s">
        <v>309</v>
      </c>
      <c r="H55" s="29">
        <v>80</v>
      </c>
      <c r="J55" s="22"/>
      <c r="P55" s="22"/>
      <c r="R55" s="122" t="s">
        <v>784</v>
      </c>
      <c r="W55" s="28" t="s">
        <v>554</v>
      </c>
      <c r="X55" s="29" t="s">
        <v>309</v>
      </c>
      <c r="Y55" s="29">
        <v>54</v>
      </c>
    </row>
    <row r="56" spans="1:25">
      <c r="A56" s="5"/>
      <c r="B56" s="6"/>
      <c r="D56" s="22" t="s">
        <v>46</v>
      </c>
      <c r="F56" s="28" t="s">
        <v>555</v>
      </c>
      <c r="G56" s="30" t="s">
        <v>311</v>
      </c>
      <c r="H56" s="29">
        <v>1300</v>
      </c>
      <c r="J56" s="22"/>
      <c r="P56" s="22"/>
      <c r="R56" s="122" t="s">
        <v>785</v>
      </c>
      <c r="W56" s="28" t="s">
        <v>555</v>
      </c>
      <c r="X56" s="29" t="s">
        <v>309</v>
      </c>
      <c r="Y56" s="29">
        <v>70</v>
      </c>
    </row>
    <row r="57" spans="1:25">
      <c r="A57" s="7"/>
      <c r="B57" s="6"/>
      <c r="D57" s="22" t="s">
        <v>47</v>
      </c>
      <c r="F57" s="28" t="s">
        <v>556</v>
      </c>
      <c r="G57" s="30" t="s">
        <v>309</v>
      </c>
      <c r="H57" s="29">
        <v>100</v>
      </c>
      <c r="J57" s="22"/>
      <c r="L57" s="18"/>
      <c r="P57" s="22"/>
      <c r="R57" s="122" t="s">
        <v>786</v>
      </c>
      <c r="W57" s="28" t="s">
        <v>556</v>
      </c>
      <c r="X57" s="29" t="s">
        <v>309</v>
      </c>
      <c r="Y57" s="29">
        <v>75</v>
      </c>
    </row>
    <row r="58" spans="1:25">
      <c r="A58" s="5"/>
      <c r="B58" s="6"/>
      <c r="D58" s="22" t="s">
        <v>48</v>
      </c>
      <c r="F58" s="28" t="s">
        <v>277</v>
      </c>
      <c r="G58" s="29" t="s">
        <v>309</v>
      </c>
      <c r="H58" s="29">
        <v>80</v>
      </c>
      <c r="J58" s="22"/>
      <c r="P58" s="22"/>
      <c r="R58" s="122" t="s">
        <v>787</v>
      </c>
      <c r="W58" s="28" t="s">
        <v>277</v>
      </c>
      <c r="X58" s="29" t="s">
        <v>309</v>
      </c>
      <c r="Y58" s="29">
        <v>69</v>
      </c>
    </row>
    <row r="59" spans="1:25">
      <c r="A59" s="3"/>
      <c r="B59" s="6"/>
      <c r="D59" s="22" t="s">
        <v>5</v>
      </c>
      <c r="F59" s="28" t="s">
        <v>557</v>
      </c>
      <c r="G59" s="29" t="s">
        <v>309</v>
      </c>
      <c r="H59" s="29">
        <v>130</v>
      </c>
      <c r="J59" s="22"/>
      <c r="P59" s="22"/>
      <c r="R59" s="122" t="s">
        <v>788</v>
      </c>
      <c r="W59" s="28" t="s">
        <v>557</v>
      </c>
      <c r="X59" s="29" t="s">
        <v>309</v>
      </c>
      <c r="Y59" s="29">
        <v>59</v>
      </c>
    </row>
    <row r="60" spans="1:25">
      <c r="A60" s="7"/>
      <c r="B60" s="6"/>
      <c r="D60" s="22" t="s">
        <v>49</v>
      </c>
      <c r="F60" s="28" t="s">
        <v>558</v>
      </c>
      <c r="G60" s="29" t="s">
        <v>309</v>
      </c>
      <c r="H60" s="29">
        <v>120</v>
      </c>
      <c r="J60" s="22"/>
      <c r="P60" s="22"/>
      <c r="R60" s="122" t="s">
        <v>789</v>
      </c>
      <c r="W60" s="28" t="s">
        <v>558</v>
      </c>
      <c r="X60" s="29" t="s">
        <v>309</v>
      </c>
      <c r="Y60" s="29">
        <v>60</v>
      </c>
    </row>
    <row r="61" spans="1:25">
      <c r="A61" s="5"/>
      <c r="B61" s="8"/>
      <c r="D61" s="22" t="s">
        <v>50</v>
      </c>
      <c r="F61" s="28" t="s">
        <v>559</v>
      </c>
      <c r="G61" s="29" t="s">
        <v>309</v>
      </c>
      <c r="H61" s="29">
        <v>155</v>
      </c>
      <c r="J61" s="22"/>
      <c r="L61" s="18"/>
      <c r="P61" s="22"/>
      <c r="R61" s="122" t="s">
        <v>790</v>
      </c>
      <c r="W61" s="28" t="s">
        <v>559</v>
      </c>
      <c r="X61" s="29" t="s">
        <v>309</v>
      </c>
      <c r="Y61" s="29">
        <v>68</v>
      </c>
    </row>
    <row r="62" spans="1:25">
      <c r="A62" s="7"/>
      <c r="B62" s="11"/>
      <c r="D62" s="22" t="s">
        <v>51</v>
      </c>
      <c r="F62" s="28" t="s">
        <v>560</v>
      </c>
      <c r="G62" s="29" t="s">
        <v>310</v>
      </c>
      <c r="H62" s="29">
        <v>130</v>
      </c>
      <c r="J62" s="22"/>
      <c r="P62" s="22"/>
      <c r="R62" s="122" t="s">
        <v>791</v>
      </c>
      <c r="W62" s="28" t="s">
        <v>560</v>
      </c>
      <c r="X62" s="29" t="s">
        <v>309</v>
      </c>
      <c r="Y62" s="29">
        <v>65</v>
      </c>
    </row>
    <row r="63" spans="1:25">
      <c r="A63" s="5"/>
      <c r="B63" s="6"/>
      <c r="D63" s="22" t="s">
        <v>52</v>
      </c>
      <c r="F63" s="28" t="s">
        <v>561</v>
      </c>
      <c r="G63" s="29" t="s">
        <v>309</v>
      </c>
      <c r="H63" s="29">
        <v>130</v>
      </c>
      <c r="J63" s="22"/>
      <c r="P63" s="22"/>
      <c r="R63" s="122" t="s">
        <v>792</v>
      </c>
      <c r="W63" s="28" t="s">
        <v>561</v>
      </c>
      <c r="X63" s="29" t="s">
        <v>309</v>
      </c>
      <c r="Y63" s="29">
        <v>57</v>
      </c>
    </row>
    <row r="64" spans="1:25">
      <c r="A64" s="7"/>
      <c r="B64" s="6"/>
      <c r="D64" s="22" t="s">
        <v>53</v>
      </c>
      <c r="F64" s="28" t="s">
        <v>562</v>
      </c>
      <c r="G64" s="29" t="s">
        <v>309</v>
      </c>
      <c r="H64" s="29">
        <v>100</v>
      </c>
      <c r="J64" s="22"/>
      <c r="L64" s="19"/>
      <c r="P64" s="22"/>
      <c r="R64" s="122" t="s">
        <v>793</v>
      </c>
      <c r="W64" s="28" t="s">
        <v>562</v>
      </c>
      <c r="X64" s="29" t="s">
        <v>309</v>
      </c>
      <c r="Y64" s="29">
        <v>70</v>
      </c>
    </row>
    <row r="65" spans="1:25">
      <c r="A65" s="7"/>
      <c r="B65" s="6"/>
      <c r="D65" s="22" t="s">
        <v>54</v>
      </c>
      <c r="F65" s="28" t="s">
        <v>563</v>
      </c>
      <c r="G65" s="29" t="s">
        <v>309</v>
      </c>
      <c r="H65" s="29">
        <v>100</v>
      </c>
      <c r="J65" s="22"/>
      <c r="L65" s="19"/>
      <c r="P65" s="22"/>
      <c r="R65" s="122" t="s">
        <v>794</v>
      </c>
      <c r="W65" s="28" t="s">
        <v>563</v>
      </c>
      <c r="X65" s="29" t="s">
        <v>309</v>
      </c>
      <c r="Y65" s="29">
        <v>62</v>
      </c>
    </row>
    <row r="66" spans="1:25">
      <c r="A66" s="7"/>
      <c r="B66" s="6"/>
      <c r="D66" s="22" t="s">
        <v>55</v>
      </c>
      <c r="F66" s="28" t="s">
        <v>564</v>
      </c>
      <c r="G66" s="29" t="s">
        <v>309</v>
      </c>
      <c r="H66" s="29">
        <v>110</v>
      </c>
      <c r="J66" s="22"/>
      <c r="P66" s="22"/>
      <c r="R66" s="122" t="s">
        <v>795</v>
      </c>
      <c r="W66" s="28" t="s">
        <v>564</v>
      </c>
      <c r="X66" s="29" t="s">
        <v>309</v>
      </c>
      <c r="Y66" s="29">
        <v>69</v>
      </c>
    </row>
    <row r="67" spans="1:25">
      <c r="A67" s="5"/>
      <c r="B67" s="6"/>
      <c r="D67" s="22" t="s">
        <v>56</v>
      </c>
      <c r="F67" s="28" t="s">
        <v>565</v>
      </c>
      <c r="G67" s="29" t="s">
        <v>309</v>
      </c>
      <c r="H67" s="29">
        <v>60</v>
      </c>
      <c r="J67" s="22"/>
      <c r="P67" s="22"/>
      <c r="R67" s="122" t="s">
        <v>796</v>
      </c>
      <c r="W67" s="28" t="s">
        <v>565</v>
      </c>
      <c r="X67" s="29" t="s">
        <v>309</v>
      </c>
      <c r="Y67" s="29">
        <v>62</v>
      </c>
    </row>
    <row r="68" spans="1:25">
      <c r="A68" s="7"/>
      <c r="B68" s="6"/>
      <c r="D68" s="22" t="s">
        <v>57</v>
      </c>
      <c r="F68" s="28" t="s">
        <v>566</v>
      </c>
      <c r="G68" s="29" t="s">
        <v>309</v>
      </c>
      <c r="H68" s="29">
        <v>100</v>
      </c>
      <c r="J68" s="22"/>
      <c r="P68" s="22"/>
      <c r="R68" s="122" t="s">
        <v>797</v>
      </c>
      <c r="W68" s="28" t="s">
        <v>566</v>
      </c>
      <c r="X68" s="29" t="s">
        <v>309</v>
      </c>
      <c r="Y68" s="29">
        <v>81</v>
      </c>
    </row>
    <row r="69" spans="1:25">
      <c r="A69" s="5"/>
      <c r="B69" s="6"/>
      <c r="D69" s="22" t="s">
        <v>58</v>
      </c>
      <c r="F69" s="28" t="s">
        <v>567</v>
      </c>
      <c r="G69" s="29" t="s">
        <v>309</v>
      </c>
      <c r="H69" s="29">
        <v>110</v>
      </c>
      <c r="J69" s="22"/>
      <c r="P69" s="22"/>
      <c r="R69" s="122" t="s">
        <v>798</v>
      </c>
      <c r="W69" s="28" t="s">
        <v>567</v>
      </c>
      <c r="X69" s="29" t="s">
        <v>309</v>
      </c>
      <c r="Y69" s="29">
        <v>62</v>
      </c>
    </row>
    <row r="70" spans="1:25">
      <c r="A70" s="7"/>
      <c r="B70" s="6"/>
      <c r="D70" s="22" t="s">
        <v>59</v>
      </c>
      <c r="F70" s="28" t="s">
        <v>568</v>
      </c>
      <c r="G70" s="29" t="s">
        <v>310</v>
      </c>
      <c r="H70" s="29">
        <v>150</v>
      </c>
      <c r="J70" s="22"/>
      <c r="P70" s="22"/>
      <c r="R70" s="122" t="s">
        <v>799</v>
      </c>
      <c r="W70" s="28" t="s">
        <v>568</v>
      </c>
      <c r="X70" s="29" t="s">
        <v>309</v>
      </c>
      <c r="Y70" s="29">
        <v>65</v>
      </c>
    </row>
    <row r="71" spans="1:25">
      <c r="A71" s="7"/>
      <c r="B71" s="6"/>
      <c r="D71" s="22" t="s">
        <v>60</v>
      </c>
      <c r="F71" s="28" t="s">
        <v>569</v>
      </c>
      <c r="G71" s="29" t="s">
        <v>309</v>
      </c>
      <c r="H71" s="29">
        <v>160</v>
      </c>
      <c r="J71" s="22"/>
      <c r="P71" s="22"/>
      <c r="R71" s="122" t="s">
        <v>800</v>
      </c>
      <c r="W71" s="28" t="s">
        <v>569</v>
      </c>
      <c r="X71" s="29" t="s">
        <v>309</v>
      </c>
      <c r="Y71" s="29">
        <v>70</v>
      </c>
    </row>
    <row r="72" spans="1:25">
      <c r="A72" s="7"/>
      <c r="B72" s="6"/>
      <c r="D72" s="22" t="s">
        <v>61</v>
      </c>
      <c r="F72" s="28" t="s">
        <v>570</v>
      </c>
      <c r="G72" s="29" t="s">
        <v>310</v>
      </c>
      <c r="H72" s="29">
        <v>140</v>
      </c>
      <c r="J72" s="22"/>
      <c r="P72" s="22"/>
      <c r="R72" s="122" t="s">
        <v>801</v>
      </c>
      <c r="W72" s="28" t="s">
        <v>570</v>
      </c>
      <c r="X72" s="29" t="s">
        <v>309</v>
      </c>
      <c r="Y72" s="29">
        <v>62</v>
      </c>
    </row>
    <row r="73" spans="1:25">
      <c r="A73" s="5"/>
      <c r="B73" s="8"/>
      <c r="D73" s="82" t="s">
        <v>1402</v>
      </c>
      <c r="F73" s="28" t="s">
        <v>571</v>
      </c>
      <c r="G73" s="29" t="s">
        <v>310</v>
      </c>
      <c r="H73" s="29">
        <v>150</v>
      </c>
      <c r="J73" s="22"/>
      <c r="P73" s="22"/>
      <c r="R73" s="122" t="s">
        <v>802</v>
      </c>
      <c r="W73" s="28" t="s">
        <v>571</v>
      </c>
      <c r="X73" s="29" t="s">
        <v>309</v>
      </c>
      <c r="Y73" s="29">
        <v>65</v>
      </c>
    </row>
    <row r="74" spans="1:25">
      <c r="A74" s="7"/>
      <c r="B74" s="6"/>
      <c r="D74" s="22" t="s">
        <v>62</v>
      </c>
      <c r="F74" s="28" t="s">
        <v>572</v>
      </c>
      <c r="G74" s="29" t="s">
        <v>309</v>
      </c>
      <c r="H74" s="29">
        <v>100</v>
      </c>
      <c r="J74" s="22"/>
      <c r="P74" s="22"/>
      <c r="R74" s="122" t="s">
        <v>803</v>
      </c>
      <c r="W74" s="28" t="s">
        <v>572</v>
      </c>
      <c r="X74" s="29" t="s">
        <v>309</v>
      </c>
      <c r="Y74" s="29">
        <v>66</v>
      </c>
    </row>
    <row r="75" spans="1:25">
      <c r="A75" s="13"/>
      <c r="B75" s="6"/>
      <c r="D75" s="82" t="s">
        <v>1403</v>
      </c>
      <c r="F75" s="28" t="s">
        <v>573</v>
      </c>
      <c r="G75" s="29" t="s">
        <v>309</v>
      </c>
      <c r="H75" s="29">
        <v>70</v>
      </c>
      <c r="J75" s="22"/>
      <c r="P75" s="22"/>
      <c r="R75" s="122" t="s">
        <v>804</v>
      </c>
      <c r="W75" s="28" t="s">
        <v>573</v>
      </c>
      <c r="X75" s="29" t="s">
        <v>309</v>
      </c>
      <c r="Y75" s="29">
        <v>64</v>
      </c>
    </row>
    <row r="76" spans="1:25">
      <c r="A76" s="5"/>
      <c r="B76" s="6"/>
      <c r="D76" s="22" t="s">
        <v>63</v>
      </c>
      <c r="F76" s="28" t="s">
        <v>712</v>
      </c>
      <c r="G76" s="29" t="s">
        <v>309</v>
      </c>
      <c r="H76" s="29">
        <v>100</v>
      </c>
      <c r="J76" s="22"/>
      <c r="P76" s="22"/>
      <c r="R76" s="122" t="s">
        <v>805</v>
      </c>
      <c r="W76" s="28" t="s">
        <v>719</v>
      </c>
      <c r="X76" s="29" t="s">
        <v>309</v>
      </c>
      <c r="Y76" s="29">
        <v>55</v>
      </c>
    </row>
    <row r="77" spans="1:25">
      <c r="A77" s="7"/>
      <c r="B77" s="6"/>
      <c r="D77" s="82" t="s">
        <v>1404</v>
      </c>
      <c r="F77" s="28" t="s">
        <v>574</v>
      </c>
      <c r="G77" s="29" t="s">
        <v>309</v>
      </c>
      <c r="H77" s="29">
        <v>70</v>
      </c>
      <c r="J77" s="22"/>
      <c r="P77" s="22"/>
      <c r="R77" s="122" t="s">
        <v>806</v>
      </c>
      <c r="W77" s="28" t="s">
        <v>574</v>
      </c>
      <c r="X77" s="29" t="s">
        <v>309</v>
      </c>
      <c r="Y77" s="29">
        <v>55</v>
      </c>
    </row>
    <row r="78" spans="1:25">
      <c r="A78" s="7"/>
      <c r="B78" s="6"/>
      <c r="D78" s="22" t="s">
        <v>64</v>
      </c>
      <c r="F78" s="28" t="s">
        <v>575</v>
      </c>
      <c r="G78" s="30" t="s">
        <v>309</v>
      </c>
      <c r="H78" s="29">
        <v>130</v>
      </c>
      <c r="J78" s="22"/>
      <c r="P78" s="22"/>
      <c r="R78" s="122" t="s">
        <v>807</v>
      </c>
      <c r="W78" s="28" t="s">
        <v>575</v>
      </c>
      <c r="X78" s="29" t="s">
        <v>309</v>
      </c>
      <c r="Y78" s="29">
        <v>69</v>
      </c>
    </row>
    <row r="79" spans="1:25">
      <c r="A79" s="7"/>
      <c r="B79" s="6"/>
      <c r="D79" s="82" t="s">
        <v>1405</v>
      </c>
      <c r="F79" s="28" t="s">
        <v>576</v>
      </c>
      <c r="G79" s="29" t="s">
        <v>309</v>
      </c>
      <c r="H79" s="29">
        <v>120</v>
      </c>
      <c r="J79" s="22"/>
      <c r="M79" s="18"/>
      <c r="N79" s="18"/>
      <c r="P79" s="22"/>
      <c r="R79" s="122" t="s">
        <v>808</v>
      </c>
      <c r="W79" s="28" t="s">
        <v>576</v>
      </c>
      <c r="X79" s="29" t="s">
        <v>309</v>
      </c>
      <c r="Y79" s="29">
        <v>68</v>
      </c>
    </row>
    <row r="80" spans="1:25">
      <c r="A80" s="5"/>
      <c r="B80" s="6"/>
      <c r="D80" s="82" t="s">
        <v>1406</v>
      </c>
      <c r="F80" s="28" t="s">
        <v>577</v>
      </c>
      <c r="G80" s="29" t="s">
        <v>309</v>
      </c>
      <c r="H80" s="29">
        <v>100</v>
      </c>
      <c r="J80" s="22"/>
      <c r="P80" s="22"/>
      <c r="R80" s="122" t="s">
        <v>809</v>
      </c>
      <c r="W80" s="28" t="s">
        <v>577</v>
      </c>
      <c r="X80" s="29" t="s">
        <v>309</v>
      </c>
      <c r="Y80" s="29">
        <v>69</v>
      </c>
    </row>
    <row r="81" spans="1:25">
      <c r="A81" s="7"/>
      <c r="B81" s="6"/>
      <c r="D81" s="82" t="s">
        <v>1407</v>
      </c>
      <c r="F81" s="28" t="s">
        <v>578</v>
      </c>
      <c r="G81" s="29" t="s">
        <v>309</v>
      </c>
      <c r="H81" s="29">
        <v>130</v>
      </c>
      <c r="J81" s="22"/>
      <c r="P81" s="22"/>
      <c r="R81" s="122" t="s">
        <v>810</v>
      </c>
      <c r="W81" s="28" t="s">
        <v>578</v>
      </c>
      <c r="X81" s="29" t="s">
        <v>309</v>
      </c>
      <c r="Y81" s="29">
        <v>62</v>
      </c>
    </row>
    <row r="82" spans="1:25">
      <c r="A82" s="5"/>
      <c r="B82" s="6"/>
      <c r="D82" s="22" t="s">
        <v>65</v>
      </c>
      <c r="F82" s="28" t="s">
        <v>579</v>
      </c>
      <c r="G82" s="29" t="s">
        <v>309</v>
      </c>
      <c r="H82" s="29">
        <v>120</v>
      </c>
      <c r="J82" s="22"/>
      <c r="P82" s="22"/>
      <c r="R82" s="122" t="s">
        <v>811</v>
      </c>
      <c r="W82" s="28" t="s">
        <v>579</v>
      </c>
      <c r="X82" s="29" t="s">
        <v>309</v>
      </c>
      <c r="Y82" s="29">
        <v>58</v>
      </c>
    </row>
    <row r="83" spans="1:25">
      <c r="A83" s="7"/>
      <c r="B83" s="6"/>
      <c r="D83" s="22" t="s">
        <v>66</v>
      </c>
      <c r="F83" s="28" t="s">
        <v>580</v>
      </c>
      <c r="G83" s="29" t="s">
        <v>309</v>
      </c>
      <c r="H83" s="29">
        <v>120</v>
      </c>
      <c r="J83" s="22"/>
      <c r="M83" s="18"/>
      <c r="N83" s="18"/>
      <c r="P83" s="22"/>
      <c r="R83" s="122" t="s">
        <v>812</v>
      </c>
      <c r="W83" s="28" t="s">
        <v>580</v>
      </c>
      <c r="X83" s="29" t="s">
        <v>309</v>
      </c>
      <c r="Y83" s="29">
        <v>66</v>
      </c>
    </row>
    <row r="84" spans="1:25">
      <c r="A84" s="7"/>
      <c r="B84" s="6"/>
      <c r="D84" s="22" t="s">
        <v>245</v>
      </c>
      <c r="F84" s="28" t="s">
        <v>581</v>
      </c>
      <c r="G84" s="29" t="s">
        <v>309</v>
      </c>
      <c r="H84" s="29">
        <v>140</v>
      </c>
      <c r="J84" s="22"/>
      <c r="P84" s="22"/>
      <c r="R84" s="122" t="s">
        <v>813</v>
      </c>
      <c r="W84" s="28" t="s">
        <v>581</v>
      </c>
      <c r="X84" s="29" t="s">
        <v>309</v>
      </c>
      <c r="Y84" s="29">
        <v>59</v>
      </c>
    </row>
    <row r="85" spans="1:25">
      <c r="A85" s="7"/>
      <c r="B85" s="6"/>
      <c r="D85" s="22" t="s">
        <v>7</v>
      </c>
      <c r="F85" s="28" t="s">
        <v>713</v>
      </c>
      <c r="G85" s="30" t="s">
        <v>309</v>
      </c>
      <c r="H85" s="29">
        <v>100</v>
      </c>
      <c r="J85" s="22"/>
      <c r="P85" s="22"/>
      <c r="R85" s="122" t="s">
        <v>814</v>
      </c>
      <c r="W85" s="28" t="s">
        <v>713</v>
      </c>
      <c r="X85" s="29" t="s">
        <v>309</v>
      </c>
      <c r="Y85" s="29">
        <v>56</v>
      </c>
    </row>
    <row r="86" spans="1:25">
      <c r="A86" s="5"/>
      <c r="B86" s="6"/>
      <c r="D86" s="22" t="s">
        <v>68</v>
      </c>
      <c r="F86" s="28" t="s">
        <v>582</v>
      </c>
      <c r="G86" s="30" t="s">
        <v>309</v>
      </c>
      <c r="H86" s="29">
        <v>70</v>
      </c>
      <c r="J86" s="22"/>
      <c r="M86" s="19"/>
      <c r="N86" s="19"/>
      <c r="P86" s="22"/>
      <c r="R86" s="122" t="s">
        <v>815</v>
      </c>
      <c r="W86" s="28" t="s">
        <v>582</v>
      </c>
      <c r="X86" s="29" t="s">
        <v>309</v>
      </c>
      <c r="Y86" s="29">
        <v>56</v>
      </c>
    </row>
    <row r="87" spans="1:25">
      <c r="A87" s="7"/>
      <c r="B87" s="6"/>
      <c r="D87" s="22" t="s">
        <v>69</v>
      </c>
      <c r="F87" s="28" t="s">
        <v>583</v>
      </c>
      <c r="G87" s="30" t="s">
        <v>309</v>
      </c>
      <c r="H87" s="29">
        <v>130</v>
      </c>
      <c r="J87" s="22"/>
      <c r="M87" s="19"/>
      <c r="N87" s="19"/>
      <c r="P87" s="22"/>
      <c r="W87" s="28" t="s">
        <v>583</v>
      </c>
      <c r="X87" s="29" t="s">
        <v>309</v>
      </c>
      <c r="Y87" s="29">
        <v>75</v>
      </c>
    </row>
    <row r="88" spans="1:25">
      <c r="A88" s="7"/>
      <c r="B88" s="6"/>
      <c r="D88" s="22" t="s">
        <v>70</v>
      </c>
      <c r="F88" s="28" t="s">
        <v>584</v>
      </c>
      <c r="G88" s="29" t="s">
        <v>309</v>
      </c>
      <c r="H88" s="29">
        <v>120</v>
      </c>
      <c r="J88" s="22"/>
      <c r="P88" s="22"/>
      <c r="W88" s="28" t="s">
        <v>584</v>
      </c>
      <c r="X88" s="29" t="s">
        <v>309</v>
      </c>
      <c r="Y88" s="29">
        <v>67</v>
      </c>
    </row>
    <row r="89" spans="1:25">
      <c r="A89" s="7"/>
      <c r="B89" s="8"/>
      <c r="D89" s="22" t="s">
        <v>71</v>
      </c>
      <c r="F89" s="28" t="s">
        <v>585</v>
      </c>
      <c r="G89" s="29" t="s">
        <v>309</v>
      </c>
      <c r="H89" s="29">
        <v>120</v>
      </c>
      <c r="J89" s="22"/>
      <c r="P89" s="22"/>
      <c r="W89" s="28" t="s">
        <v>585</v>
      </c>
      <c r="X89" s="29" t="s">
        <v>309</v>
      </c>
      <c r="Y89" s="29">
        <v>67</v>
      </c>
    </row>
    <row r="90" spans="1:25">
      <c r="A90" s="7"/>
      <c r="B90" s="11"/>
      <c r="D90" s="22" t="s">
        <v>72</v>
      </c>
      <c r="F90" s="28" t="s">
        <v>586</v>
      </c>
      <c r="G90" s="29" t="s">
        <v>309</v>
      </c>
      <c r="H90" s="29">
        <v>120</v>
      </c>
      <c r="J90" s="22"/>
      <c r="P90" s="22"/>
      <c r="W90" s="28" t="s">
        <v>586</v>
      </c>
      <c r="X90" s="29" t="s">
        <v>309</v>
      </c>
      <c r="Y90" s="29">
        <v>67</v>
      </c>
    </row>
    <row r="91" spans="1:25">
      <c r="A91" s="5"/>
      <c r="B91" s="8"/>
      <c r="D91" s="22" t="s">
        <v>20</v>
      </c>
      <c r="F91" s="28" t="s">
        <v>587</v>
      </c>
      <c r="G91" s="29" t="s">
        <v>309</v>
      </c>
      <c r="H91" s="29">
        <v>90</v>
      </c>
      <c r="J91" s="22"/>
      <c r="P91" s="22"/>
      <c r="W91" s="28" t="s">
        <v>587</v>
      </c>
      <c r="X91" s="29" t="s">
        <v>309</v>
      </c>
      <c r="Y91" s="29">
        <v>65</v>
      </c>
    </row>
    <row r="92" spans="1:25" ht="24" customHeight="1">
      <c r="A92" s="5"/>
      <c r="B92" s="6"/>
      <c r="D92" s="22" t="s">
        <v>73</v>
      </c>
      <c r="F92" s="28" t="s">
        <v>588</v>
      </c>
      <c r="G92" s="29" t="s">
        <v>309</v>
      </c>
      <c r="H92" s="29">
        <v>150</v>
      </c>
      <c r="J92" s="22"/>
      <c r="P92" s="22"/>
      <c r="W92" s="28" t="s">
        <v>588</v>
      </c>
      <c r="X92" s="29" t="s">
        <v>309</v>
      </c>
      <c r="Y92" s="29">
        <v>86</v>
      </c>
    </row>
    <row r="93" spans="1:25">
      <c r="A93" s="5"/>
      <c r="B93" s="6"/>
      <c r="D93" s="22" t="s">
        <v>74</v>
      </c>
      <c r="F93" s="28" t="s">
        <v>589</v>
      </c>
      <c r="G93" s="29" t="s">
        <v>309</v>
      </c>
      <c r="H93" s="29">
        <v>120</v>
      </c>
      <c r="J93" s="22"/>
      <c r="P93" s="22"/>
      <c r="W93" s="28" t="s">
        <v>589</v>
      </c>
      <c r="X93" s="29" t="s">
        <v>309</v>
      </c>
      <c r="Y93" s="29">
        <v>85</v>
      </c>
    </row>
    <row r="94" spans="1:25">
      <c r="A94" s="5"/>
      <c r="B94" s="6"/>
      <c r="D94" s="22" t="s">
        <v>75</v>
      </c>
      <c r="F94" s="28" t="s">
        <v>590</v>
      </c>
      <c r="G94" s="29" t="s">
        <v>309</v>
      </c>
      <c r="H94" s="29">
        <v>100</v>
      </c>
      <c r="J94" s="22"/>
      <c r="P94" s="22"/>
      <c r="W94" s="28" t="s">
        <v>590</v>
      </c>
      <c r="X94" s="29" t="s">
        <v>309</v>
      </c>
      <c r="Y94" s="29">
        <v>76</v>
      </c>
    </row>
    <row r="95" spans="1:25" ht="46.5" customHeight="1">
      <c r="A95" s="5"/>
      <c r="B95" s="6"/>
      <c r="D95" s="22" t="s">
        <v>76</v>
      </c>
      <c r="F95" s="28" t="s">
        <v>591</v>
      </c>
      <c r="G95" s="29" t="s">
        <v>309</v>
      </c>
      <c r="H95" s="29">
        <v>170</v>
      </c>
      <c r="J95" s="22"/>
      <c r="P95" s="22"/>
      <c r="W95" s="28" t="s">
        <v>591</v>
      </c>
      <c r="X95" s="29" t="s">
        <v>309</v>
      </c>
      <c r="Y95" s="29">
        <v>65</v>
      </c>
    </row>
    <row r="96" spans="1:25">
      <c r="A96" s="7"/>
      <c r="B96" s="6"/>
      <c r="D96" s="22" t="s">
        <v>77</v>
      </c>
      <c r="F96" s="28" t="s">
        <v>592</v>
      </c>
      <c r="G96" s="29" t="s">
        <v>309</v>
      </c>
      <c r="H96" s="29">
        <v>180</v>
      </c>
      <c r="J96" s="22"/>
      <c r="P96" s="22"/>
      <c r="W96" s="28" t="s">
        <v>592</v>
      </c>
      <c r="X96" s="29" t="s">
        <v>309</v>
      </c>
      <c r="Y96" s="29">
        <v>66</v>
      </c>
    </row>
    <row r="97" spans="1:25">
      <c r="A97" s="5"/>
      <c r="B97" s="6"/>
      <c r="D97" s="22" t="s">
        <v>78</v>
      </c>
      <c r="F97" s="28" t="s">
        <v>593</v>
      </c>
      <c r="G97" s="29" t="s">
        <v>309</v>
      </c>
      <c r="H97" s="29">
        <v>90</v>
      </c>
      <c r="J97" s="22"/>
      <c r="P97" s="22"/>
      <c r="W97" s="28" t="s">
        <v>593</v>
      </c>
      <c r="X97" s="29" t="s">
        <v>309</v>
      </c>
      <c r="Y97" s="29">
        <v>63</v>
      </c>
    </row>
    <row r="98" spans="1:25">
      <c r="A98" s="7"/>
      <c r="B98" s="8"/>
      <c r="D98" s="22" t="s">
        <v>79</v>
      </c>
      <c r="F98" s="28" t="s">
        <v>594</v>
      </c>
      <c r="G98" s="29" t="s">
        <v>309</v>
      </c>
      <c r="H98" s="29">
        <v>110</v>
      </c>
      <c r="J98" s="22"/>
      <c r="P98" s="22"/>
      <c r="W98" s="28" t="s">
        <v>594</v>
      </c>
      <c r="X98" s="29" t="s">
        <v>309</v>
      </c>
      <c r="Y98" s="29">
        <v>74</v>
      </c>
    </row>
    <row r="99" spans="1:25">
      <c r="A99" s="5"/>
      <c r="B99" s="6"/>
      <c r="D99" s="22" t="s">
        <v>80</v>
      </c>
      <c r="F99" s="28" t="s">
        <v>595</v>
      </c>
      <c r="G99" s="29" t="s">
        <v>309</v>
      </c>
      <c r="H99" s="29">
        <v>100</v>
      </c>
      <c r="J99" s="22"/>
      <c r="P99" s="22"/>
      <c r="W99" s="28" t="s">
        <v>595</v>
      </c>
      <c r="X99" s="29" t="s">
        <v>309</v>
      </c>
      <c r="Y99" s="29">
        <v>65</v>
      </c>
    </row>
    <row r="100" spans="1:25">
      <c r="A100" s="7"/>
      <c r="B100" s="6"/>
      <c r="D100" s="22" t="s">
        <v>81</v>
      </c>
      <c r="F100" s="28" t="s">
        <v>596</v>
      </c>
      <c r="G100" s="30" t="s">
        <v>309</v>
      </c>
      <c r="H100" s="29">
        <v>120</v>
      </c>
      <c r="J100" s="22"/>
      <c r="P100" s="22"/>
      <c r="W100" s="28" t="s">
        <v>596</v>
      </c>
      <c r="X100" s="29" t="s">
        <v>309</v>
      </c>
      <c r="Y100" s="29">
        <v>59</v>
      </c>
    </row>
    <row r="101" spans="1:25">
      <c r="A101" s="5"/>
      <c r="B101" s="6"/>
      <c r="D101" s="22" t="s">
        <v>82</v>
      </c>
      <c r="F101" s="28" t="s">
        <v>597</v>
      </c>
      <c r="G101" s="30" t="s">
        <v>309</v>
      </c>
      <c r="H101" s="29">
        <v>100</v>
      </c>
      <c r="J101" s="22"/>
      <c r="O101" s="18"/>
      <c r="P101" s="22"/>
      <c r="W101" s="28" t="s">
        <v>597</v>
      </c>
      <c r="X101" s="29" t="s">
        <v>309</v>
      </c>
      <c r="Y101" s="29">
        <v>64</v>
      </c>
    </row>
    <row r="102" spans="1:25" s="18" customFormat="1">
      <c r="A102" s="5"/>
      <c r="B102" s="8"/>
      <c r="D102" s="22" t="s">
        <v>83</v>
      </c>
      <c r="F102" s="28" t="s">
        <v>714</v>
      </c>
      <c r="G102" s="29" t="s">
        <v>309</v>
      </c>
      <c r="H102" s="29">
        <v>120</v>
      </c>
      <c r="J102" s="22"/>
      <c r="L102"/>
      <c r="M102"/>
      <c r="N102"/>
      <c r="O102"/>
      <c r="P102" s="22"/>
      <c r="R102"/>
      <c r="T102"/>
      <c r="W102" s="28" t="s">
        <v>714</v>
      </c>
      <c r="X102" s="29" t="s">
        <v>309</v>
      </c>
      <c r="Y102" s="29">
        <v>55</v>
      </c>
    </row>
    <row r="103" spans="1:25">
      <c r="A103" s="7"/>
      <c r="B103" s="6"/>
      <c r="D103" s="22" t="s">
        <v>84</v>
      </c>
      <c r="F103" s="28" t="s">
        <v>598</v>
      </c>
      <c r="G103" s="29" t="s">
        <v>309</v>
      </c>
      <c r="H103" s="29">
        <v>65</v>
      </c>
      <c r="J103" s="22"/>
      <c r="P103" s="22"/>
      <c r="R103" s="18"/>
      <c r="T103" s="18"/>
      <c r="W103" s="28" t="s">
        <v>598</v>
      </c>
      <c r="X103" s="29" t="s">
        <v>309</v>
      </c>
      <c r="Y103" s="29">
        <v>55</v>
      </c>
    </row>
    <row r="104" spans="1:25">
      <c r="A104" s="7"/>
      <c r="B104" s="6"/>
      <c r="D104" s="22" t="s">
        <v>85</v>
      </c>
      <c r="F104" s="28" t="s">
        <v>599</v>
      </c>
      <c r="G104" s="29" t="s">
        <v>309</v>
      </c>
      <c r="H104" s="29">
        <v>100</v>
      </c>
      <c r="J104" s="22"/>
      <c r="P104" s="22"/>
      <c r="W104" s="28" t="s">
        <v>599</v>
      </c>
      <c r="X104" s="29" t="s">
        <v>309</v>
      </c>
      <c r="Y104" s="29">
        <v>61</v>
      </c>
    </row>
    <row r="105" spans="1:25">
      <c r="A105" s="7"/>
      <c r="B105" s="6"/>
      <c r="D105" s="22" t="s">
        <v>86</v>
      </c>
      <c r="F105" s="28" t="s">
        <v>600</v>
      </c>
      <c r="G105" s="29" t="s">
        <v>309</v>
      </c>
      <c r="H105" s="29">
        <v>115</v>
      </c>
      <c r="I105" s="18"/>
      <c r="J105" s="22"/>
      <c r="O105" s="18"/>
      <c r="P105" s="22"/>
      <c r="W105" s="28" t="s">
        <v>600</v>
      </c>
      <c r="X105" s="29" t="s">
        <v>309</v>
      </c>
      <c r="Y105" s="29">
        <v>78</v>
      </c>
    </row>
    <row r="106" spans="1:25" s="18" customFormat="1">
      <c r="A106" s="5"/>
      <c r="B106" s="8"/>
      <c r="D106" s="22" t="s">
        <v>87</v>
      </c>
      <c r="F106" s="28" t="s">
        <v>601</v>
      </c>
      <c r="G106" s="29" t="s">
        <v>309</v>
      </c>
      <c r="H106" s="29">
        <v>60</v>
      </c>
      <c r="I106"/>
      <c r="J106" s="22"/>
      <c r="L106"/>
      <c r="M106"/>
      <c r="N106"/>
      <c r="O106"/>
      <c r="P106" s="22"/>
      <c r="R106"/>
      <c r="T106"/>
      <c r="W106" s="28" t="s">
        <v>601</v>
      </c>
      <c r="X106" s="29" t="s">
        <v>309</v>
      </c>
      <c r="Y106" s="29">
        <v>73</v>
      </c>
    </row>
    <row r="107" spans="1:25">
      <c r="A107" s="7"/>
      <c r="B107" s="6"/>
      <c r="D107" s="22" t="s">
        <v>88</v>
      </c>
      <c r="F107" s="28" t="s">
        <v>602</v>
      </c>
      <c r="G107" s="29" t="s">
        <v>309</v>
      </c>
      <c r="H107" s="29">
        <v>100</v>
      </c>
      <c r="J107" s="22"/>
      <c r="P107" s="22"/>
      <c r="R107" s="18"/>
      <c r="T107" s="18"/>
      <c r="W107" s="28" t="s">
        <v>602</v>
      </c>
      <c r="X107" s="29" t="s">
        <v>309</v>
      </c>
      <c r="Y107" s="29">
        <v>70</v>
      </c>
    </row>
    <row r="108" spans="1:25">
      <c r="A108" s="7"/>
      <c r="B108" s="6"/>
      <c r="D108" s="22" t="s">
        <v>89</v>
      </c>
      <c r="F108" s="28" t="s">
        <v>715</v>
      </c>
      <c r="G108" s="30" t="s">
        <v>309</v>
      </c>
      <c r="H108" s="29">
        <v>130</v>
      </c>
      <c r="I108" s="19"/>
      <c r="J108" s="22"/>
      <c r="O108" s="19"/>
      <c r="P108" s="22"/>
      <c r="W108" s="28" t="s">
        <v>715</v>
      </c>
      <c r="X108" s="29" t="s">
        <v>309</v>
      </c>
      <c r="Y108" s="29">
        <v>57</v>
      </c>
    </row>
    <row r="109" spans="1:25" s="19" customFormat="1">
      <c r="A109" s="5"/>
      <c r="B109" s="6"/>
      <c r="D109" s="22" t="s">
        <v>90</v>
      </c>
      <c r="F109" s="28" t="s">
        <v>446</v>
      </c>
      <c r="G109" s="30" t="s">
        <v>309</v>
      </c>
      <c r="H109" s="29">
        <v>115</v>
      </c>
      <c r="J109" s="22"/>
      <c r="L109"/>
      <c r="M109"/>
      <c r="N109"/>
      <c r="P109" s="22"/>
      <c r="R109"/>
      <c r="T109"/>
      <c r="W109" s="28" t="s">
        <v>446</v>
      </c>
      <c r="X109" s="29" t="s">
        <v>309</v>
      </c>
      <c r="Y109" s="29">
        <v>57</v>
      </c>
    </row>
    <row r="110" spans="1:25" s="19" customFormat="1">
      <c r="A110" s="5"/>
      <c r="B110" s="6"/>
      <c r="D110" s="22" t="s">
        <v>91</v>
      </c>
      <c r="F110" s="28" t="s">
        <v>603</v>
      </c>
      <c r="G110" s="29" t="s">
        <v>309</v>
      </c>
      <c r="H110" s="29">
        <v>150</v>
      </c>
      <c r="I110"/>
      <c r="J110" s="22"/>
      <c r="L110"/>
      <c r="M110"/>
      <c r="N110"/>
      <c r="O110"/>
      <c r="P110" s="22"/>
      <c r="W110" s="28" t="s">
        <v>603</v>
      </c>
      <c r="X110" s="29" t="s">
        <v>309</v>
      </c>
      <c r="Y110" s="29">
        <v>71</v>
      </c>
    </row>
    <row r="111" spans="1:25">
      <c r="A111" s="5"/>
      <c r="B111" s="6"/>
      <c r="D111" s="22" t="s">
        <v>92</v>
      </c>
      <c r="F111" s="28" t="s">
        <v>604</v>
      </c>
      <c r="G111" s="29" t="s">
        <v>310</v>
      </c>
      <c r="H111" s="29">
        <v>90</v>
      </c>
      <c r="J111" s="22"/>
      <c r="P111" s="22"/>
      <c r="R111" s="19"/>
      <c r="T111" s="19"/>
      <c r="W111" s="28" t="s">
        <v>604</v>
      </c>
      <c r="X111" s="29" t="s">
        <v>309</v>
      </c>
      <c r="Y111" s="29">
        <v>61</v>
      </c>
    </row>
    <row r="112" spans="1:25">
      <c r="A112" s="5"/>
      <c r="B112" s="6"/>
      <c r="D112" s="22" t="s">
        <v>93</v>
      </c>
      <c r="F112" s="28" t="s">
        <v>605</v>
      </c>
      <c r="G112" s="29" t="s">
        <v>309</v>
      </c>
      <c r="H112" s="29">
        <v>100</v>
      </c>
      <c r="J112" s="22"/>
      <c r="P112" s="22"/>
      <c r="W112" s="28" t="s">
        <v>605</v>
      </c>
      <c r="X112" s="29" t="s">
        <v>309</v>
      </c>
      <c r="Y112" s="29">
        <v>63</v>
      </c>
    </row>
    <row r="113" spans="1:25">
      <c r="A113" s="7"/>
      <c r="B113" s="11"/>
      <c r="D113" s="22" t="s">
        <v>94</v>
      </c>
      <c r="F113" s="28" t="s">
        <v>606</v>
      </c>
      <c r="G113" s="29" t="s">
        <v>309</v>
      </c>
      <c r="H113" s="29">
        <v>120</v>
      </c>
      <c r="J113" s="22"/>
      <c r="P113" s="22"/>
      <c r="W113" s="28" t="s">
        <v>606</v>
      </c>
      <c r="X113" s="29" t="s">
        <v>309</v>
      </c>
      <c r="Y113" s="29">
        <v>67</v>
      </c>
    </row>
    <row r="114" spans="1:25">
      <c r="A114" s="3"/>
      <c r="B114" s="6"/>
      <c r="D114" s="22" t="s">
        <v>95</v>
      </c>
      <c r="F114" s="28" t="s">
        <v>607</v>
      </c>
      <c r="G114" s="29" t="s">
        <v>309</v>
      </c>
      <c r="H114" s="29">
        <v>120</v>
      </c>
      <c r="J114" s="22"/>
      <c r="P114" s="22"/>
      <c r="W114" s="28" t="s">
        <v>607</v>
      </c>
      <c r="X114" s="29" t="s">
        <v>309</v>
      </c>
      <c r="Y114" s="29">
        <v>64</v>
      </c>
    </row>
    <row r="115" spans="1:25">
      <c r="A115" s="5"/>
      <c r="B115" s="8"/>
      <c r="D115" s="22" t="s">
        <v>96</v>
      </c>
      <c r="F115" s="28" t="s">
        <v>608</v>
      </c>
      <c r="G115" s="29" t="s">
        <v>309</v>
      </c>
      <c r="H115" s="29">
        <v>100</v>
      </c>
      <c r="J115" s="22"/>
      <c r="P115" s="22"/>
      <c r="W115" s="28" t="s">
        <v>608</v>
      </c>
      <c r="X115" s="29" t="s">
        <v>309</v>
      </c>
      <c r="Y115" s="29">
        <v>67</v>
      </c>
    </row>
    <row r="116" spans="1:25">
      <c r="A116" s="7"/>
      <c r="B116" s="6"/>
      <c r="D116" s="22" t="s">
        <v>97</v>
      </c>
      <c r="F116" s="28" t="s">
        <v>609</v>
      </c>
      <c r="G116" s="29" t="s">
        <v>309</v>
      </c>
      <c r="H116" s="29">
        <v>150</v>
      </c>
      <c r="J116" s="22"/>
      <c r="P116" s="22"/>
      <c r="W116" s="28" t="s">
        <v>609</v>
      </c>
      <c r="X116" s="29" t="s">
        <v>309</v>
      </c>
      <c r="Y116" s="29">
        <v>60</v>
      </c>
    </row>
    <row r="117" spans="1:25">
      <c r="A117" s="5"/>
      <c r="B117" s="6"/>
      <c r="D117" s="22" t="s">
        <v>98</v>
      </c>
      <c r="F117" s="28" t="s">
        <v>610</v>
      </c>
      <c r="G117" s="29" t="s">
        <v>309</v>
      </c>
      <c r="H117" s="29">
        <v>90</v>
      </c>
      <c r="J117" s="22"/>
      <c r="P117" s="22"/>
      <c r="W117" s="28" t="s">
        <v>610</v>
      </c>
      <c r="X117" s="29" t="s">
        <v>309</v>
      </c>
      <c r="Y117" s="29">
        <v>66</v>
      </c>
    </row>
    <row r="118" spans="1:25">
      <c r="A118" s="7"/>
      <c r="B118" s="6"/>
      <c r="D118" s="22" t="s">
        <v>99</v>
      </c>
      <c r="F118" s="28" t="s">
        <v>611</v>
      </c>
      <c r="G118" s="29" t="s">
        <v>309</v>
      </c>
      <c r="H118" s="29">
        <v>120</v>
      </c>
      <c r="J118" s="22"/>
      <c r="P118" s="22"/>
      <c r="W118" s="28" t="s">
        <v>611</v>
      </c>
      <c r="X118" s="29" t="s">
        <v>309</v>
      </c>
      <c r="Y118" s="29">
        <v>60</v>
      </c>
    </row>
    <row r="119" spans="1:25">
      <c r="A119" s="7"/>
      <c r="B119" s="6"/>
      <c r="D119" s="22" t="s">
        <v>100</v>
      </c>
      <c r="F119" s="28" t="s">
        <v>612</v>
      </c>
      <c r="G119" s="29" t="s">
        <v>309</v>
      </c>
      <c r="H119" s="29">
        <v>140</v>
      </c>
      <c r="J119" s="22"/>
      <c r="P119" s="22"/>
      <c r="W119" s="28" t="s">
        <v>612</v>
      </c>
      <c r="X119" s="29" t="s">
        <v>309</v>
      </c>
      <c r="Y119" s="29">
        <v>70</v>
      </c>
    </row>
    <row r="120" spans="1:25">
      <c r="A120" s="7"/>
      <c r="B120" s="6"/>
      <c r="D120" s="22" t="s">
        <v>101</v>
      </c>
      <c r="F120" s="28" t="s">
        <v>613</v>
      </c>
      <c r="G120" s="29" t="s">
        <v>309</v>
      </c>
      <c r="H120" s="29">
        <v>100</v>
      </c>
      <c r="J120" s="22"/>
      <c r="P120" s="22"/>
      <c r="W120" s="28" t="s">
        <v>613</v>
      </c>
      <c r="X120" s="29" t="s">
        <v>309</v>
      </c>
      <c r="Y120" s="29">
        <v>67</v>
      </c>
    </row>
    <row r="121" spans="1:25">
      <c r="A121" s="7"/>
      <c r="B121" s="8"/>
      <c r="D121" s="22" t="s">
        <v>102</v>
      </c>
      <c r="F121" s="28" t="s">
        <v>614</v>
      </c>
      <c r="G121" s="29" t="s">
        <v>309</v>
      </c>
      <c r="H121" s="29">
        <v>100</v>
      </c>
      <c r="J121" s="22"/>
      <c r="P121" s="22"/>
      <c r="W121" s="28" t="s">
        <v>614</v>
      </c>
      <c r="X121" s="29" t="s">
        <v>309</v>
      </c>
      <c r="Y121" s="29">
        <v>61</v>
      </c>
    </row>
    <row r="122" spans="1:25">
      <c r="A122" s="7"/>
      <c r="B122" s="6"/>
      <c r="D122" s="22" t="s">
        <v>103</v>
      </c>
      <c r="F122" s="28" t="s">
        <v>615</v>
      </c>
      <c r="G122" s="29" t="s">
        <v>309</v>
      </c>
      <c r="H122" s="29">
        <v>120</v>
      </c>
      <c r="J122" s="22"/>
      <c r="P122" s="22"/>
      <c r="W122" s="28" t="s">
        <v>615</v>
      </c>
      <c r="X122" s="29" t="s">
        <v>309</v>
      </c>
      <c r="Y122" s="29">
        <v>58</v>
      </c>
    </row>
    <row r="123" spans="1:25">
      <c r="A123" s="5"/>
      <c r="B123" s="6"/>
      <c r="D123" s="22" t="s">
        <v>104</v>
      </c>
      <c r="F123" s="28" t="s">
        <v>616</v>
      </c>
      <c r="G123" s="29" t="s">
        <v>309</v>
      </c>
      <c r="H123" s="29">
        <v>100</v>
      </c>
      <c r="J123" s="22"/>
      <c r="P123" s="22"/>
      <c r="W123" s="28" t="s">
        <v>616</v>
      </c>
      <c r="X123" s="29" t="s">
        <v>309</v>
      </c>
      <c r="Y123" s="29">
        <v>64</v>
      </c>
    </row>
    <row r="124" spans="1:25">
      <c r="A124" s="7"/>
      <c r="B124" s="8"/>
      <c r="D124" s="22" t="s">
        <v>105</v>
      </c>
      <c r="F124" s="28" t="s">
        <v>617</v>
      </c>
      <c r="G124" s="31" t="s">
        <v>309</v>
      </c>
      <c r="H124" s="29">
        <v>100</v>
      </c>
      <c r="J124" s="22"/>
      <c r="P124" s="22"/>
      <c r="W124" s="28" t="s">
        <v>617</v>
      </c>
      <c r="X124" s="29" t="s">
        <v>309</v>
      </c>
      <c r="Y124" s="29">
        <v>68</v>
      </c>
    </row>
    <row r="125" spans="1:25">
      <c r="A125" s="5"/>
      <c r="B125" s="6"/>
      <c r="D125" s="22" t="s">
        <v>106</v>
      </c>
      <c r="F125" s="28" t="s">
        <v>716</v>
      </c>
      <c r="G125" s="31" t="s">
        <v>309</v>
      </c>
      <c r="H125" s="29">
        <v>90</v>
      </c>
      <c r="J125" s="22"/>
      <c r="P125" s="22"/>
      <c r="W125" s="28" t="s">
        <v>716</v>
      </c>
      <c r="X125" s="29" t="s">
        <v>309</v>
      </c>
      <c r="Y125" s="29">
        <v>53</v>
      </c>
    </row>
    <row r="126" spans="1:25">
      <c r="A126" s="7"/>
      <c r="B126" s="6"/>
      <c r="D126" s="22" t="s">
        <v>107</v>
      </c>
      <c r="F126" s="28" t="s">
        <v>618</v>
      </c>
      <c r="G126" s="31" t="s">
        <v>309</v>
      </c>
      <c r="H126" s="29">
        <v>50</v>
      </c>
      <c r="J126" s="22"/>
      <c r="P126" s="22"/>
      <c r="W126" s="28" t="s">
        <v>618</v>
      </c>
      <c r="X126" s="29" t="s">
        <v>309</v>
      </c>
      <c r="Y126" s="29">
        <v>53</v>
      </c>
    </row>
    <row r="127" spans="1:25">
      <c r="A127" s="5"/>
      <c r="B127" s="6"/>
      <c r="D127" s="22" t="s">
        <v>108</v>
      </c>
      <c r="F127" s="28" t="s">
        <v>619</v>
      </c>
      <c r="G127" s="29" t="s">
        <v>309</v>
      </c>
      <c r="H127" s="29">
        <v>150</v>
      </c>
      <c r="J127" s="22"/>
      <c r="P127" s="22"/>
      <c r="W127" s="28" t="s">
        <v>619</v>
      </c>
      <c r="X127" s="29" t="s">
        <v>309</v>
      </c>
      <c r="Y127" s="29">
        <v>65</v>
      </c>
    </row>
    <row r="128" spans="1:25">
      <c r="A128" s="7"/>
      <c r="B128" s="6"/>
      <c r="D128" s="22" t="s">
        <v>109</v>
      </c>
      <c r="F128" s="28" t="s">
        <v>620</v>
      </c>
      <c r="G128" s="29" t="s">
        <v>309</v>
      </c>
      <c r="H128" s="29">
        <v>90</v>
      </c>
      <c r="J128" s="22"/>
      <c r="P128" s="22"/>
      <c r="W128" s="28" t="s">
        <v>620</v>
      </c>
      <c r="X128" s="29" t="s">
        <v>309</v>
      </c>
      <c r="Y128" s="29">
        <v>59</v>
      </c>
    </row>
    <row r="129" spans="1:25">
      <c r="A129" s="7"/>
      <c r="B129" s="8"/>
      <c r="D129" s="22" t="s">
        <v>110</v>
      </c>
      <c r="F129" s="28" t="s">
        <v>621</v>
      </c>
      <c r="G129" s="29" t="s">
        <v>309</v>
      </c>
      <c r="H129" s="29">
        <v>80</v>
      </c>
      <c r="J129" s="22"/>
      <c r="P129" s="22"/>
      <c r="W129" s="28" t="s">
        <v>621</v>
      </c>
      <c r="X129" s="29" t="s">
        <v>309</v>
      </c>
      <c r="Y129" s="29">
        <v>65</v>
      </c>
    </row>
    <row r="130" spans="1:25">
      <c r="A130" s="5"/>
      <c r="B130" s="6"/>
      <c r="D130" s="22" t="s">
        <v>111</v>
      </c>
      <c r="F130" s="28" t="s">
        <v>622</v>
      </c>
      <c r="G130" s="29" t="s">
        <v>309</v>
      </c>
      <c r="H130" s="29">
        <v>140</v>
      </c>
      <c r="J130" s="22"/>
      <c r="P130" s="22"/>
      <c r="W130" s="28" t="s">
        <v>622</v>
      </c>
      <c r="X130" s="29" t="s">
        <v>309</v>
      </c>
      <c r="Y130" s="29">
        <v>61</v>
      </c>
    </row>
    <row r="131" spans="1:25">
      <c r="A131" s="5"/>
      <c r="B131" s="8"/>
      <c r="D131" s="22" t="s">
        <v>112</v>
      </c>
      <c r="F131" s="28" t="s">
        <v>623</v>
      </c>
      <c r="G131" s="29" t="s">
        <v>309</v>
      </c>
      <c r="H131" s="29">
        <v>130</v>
      </c>
      <c r="J131" s="22"/>
      <c r="P131" s="22"/>
      <c r="W131" s="28" t="s">
        <v>623</v>
      </c>
      <c r="X131" s="29" t="s">
        <v>309</v>
      </c>
      <c r="Y131" s="29">
        <v>60</v>
      </c>
    </row>
    <row r="132" spans="1:25">
      <c r="A132" s="7"/>
      <c r="B132" s="6"/>
      <c r="D132" s="22" t="s">
        <v>113</v>
      </c>
      <c r="F132" s="28" t="s">
        <v>624</v>
      </c>
      <c r="G132" s="29" t="s">
        <v>309</v>
      </c>
      <c r="H132" s="29">
        <v>85</v>
      </c>
      <c r="J132" s="22"/>
      <c r="P132" s="22"/>
      <c r="W132" s="28" t="s">
        <v>624</v>
      </c>
      <c r="X132" s="29" t="s">
        <v>309</v>
      </c>
      <c r="Y132" s="29">
        <v>65</v>
      </c>
    </row>
    <row r="133" spans="1:25">
      <c r="A133" s="5"/>
      <c r="B133" s="4"/>
      <c r="D133" s="22" t="s">
        <v>114</v>
      </c>
      <c r="F133" s="28" t="s">
        <v>625</v>
      </c>
      <c r="G133" s="29" t="s">
        <v>309</v>
      </c>
      <c r="H133" s="29">
        <v>150</v>
      </c>
      <c r="J133" s="22"/>
      <c r="P133" s="22"/>
      <c r="W133" s="28" t="s">
        <v>625</v>
      </c>
      <c r="X133" s="29" t="s">
        <v>309</v>
      </c>
      <c r="Y133" s="29">
        <v>78</v>
      </c>
    </row>
    <row r="134" spans="1:25">
      <c r="A134" s="5"/>
      <c r="B134" s="6"/>
      <c r="D134" s="22" t="s">
        <v>115</v>
      </c>
      <c r="F134" s="28" t="s">
        <v>626</v>
      </c>
      <c r="G134" s="29" t="s">
        <v>309</v>
      </c>
      <c r="H134" s="29">
        <v>150</v>
      </c>
      <c r="J134" s="22"/>
      <c r="P134" s="22"/>
      <c r="W134" s="28" t="s">
        <v>626</v>
      </c>
      <c r="X134" s="29" t="s">
        <v>309</v>
      </c>
      <c r="Y134" s="29">
        <v>72</v>
      </c>
    </row>
    <row r="135" spans="1:25">
      <c r="A135" s="5"/>
      <c r="B135" s="6"/>
      <c r="D135" s="22" t="s">
        <v>116</v>
      </c>
      <c r="F135" s="28" t="s">
        <v>627</v>
      </c>
      <c r="G135" s="29" t="s">
        <v>310</v>
      </c>
      <c r="H135" s="29">
        <v>200</v>
      </c>
      <c r="J135" s="22"/>
      <c r="P135" s="22"/>
      <c r="W135" s="28" t="s">
        <v>627</v>
      </c>
      <c r="X135" s="29" t="s">
        <v>309</v>
      </c>
      <c r="Y135" s="29">
        <v>65</v>
      </c>
    </row>
    <row r="136" spans="1:25">
      <c r="A136" s="7"/>
      <c r="B136" s="6"/>
      <c r="D136" s="22" t="s">
        <v>117</v>
      </c>
      <c r="F136" s="28" t="s">
        <v>628</v>
      </c>
      <c r="G136" s="29" t="s">
        <v>309</v>
      </c>
      <c r="H136" s="29">
        <v>90</v>
      </c>
      <c r="J136" s="22"/>
      <c r="P136" s="22"/>
      <c r="W136" s="28" t="s">
        <v>628</v>
      </c>
      <c r="X136" s="29" t="s">
        <v>309</v>
      </c>
      <c r="Y136" s="29">
        <v>68</v>
      </c>
    </row>
    <row r="137" spans="1:25">
      <c r="A137" s="5"/>
      <c r="B137" s="6"/>
      <c r="D137" s="22" t="s">
        <v>118</v>
      </c>
      <c r="F137" s="28" t="s">
        <v>629</v>
      </c>
      <c r="G137" s="29" t="s">
        <v>309</v>
      </c>
      <c r="H137" s="29">
        <v>130</v>
      </c>
      <c r="J137" s="22"/>
      <c r="P137" s="22"/>
      <c r="W137" s="28" t="s">
        <v>629</v>
      </c>
      <c r="X137" s="29" t="s">
        <v>309</v>
      </c>
      <c r="Y137" s="29">
        <v>65</v>
      </c>
    </row>
    <row r="138" spans="1:25">
      <c r="A138" s="5"/>
      <c r="B138" s="8"/>
      <c r="D138" s="22" t="s">
        <v>119</v>
      </c>
      <c r="F138" s="28" t="s">
        <v>630</v>
      </c>
      <c r="G138" s="29" t="s">
        <v>309</v>
      </c>
      <c r="H138" s="29">
        <v>100</v>
      </c>
      <c r="J138" s="22"/>
      <c r="P138" s="22"/>
      <c r="W138" s="28" t="s">
        <v>630</v>
      </c>
      <c r="X138" s="29" t="s">
        <v>309</v>
      </c>
      <c r="Y138" s="29">
        <v>60</v>
      </c>
    </row>
    <row r="139" spans="1:25" ht="27">
      <c r="A139" s="5"/>
      <c r="B139" s="11"/>
      <c r="D139" s="22" t="s">
        <v>120</v>
      </c>
      <c r="F139" s="28" t="s">
        <v>631</v>
      </c>
      <c r="G139" s="29" t="s">
        <v>447</v>
      </c>
      <c r="H139" s="59">
        <v>1055</v>
      </c>
      <c r="J139" s="22"/>
      <c r="P139" s="22"/>
      <c r="W139" s="28" t="s">
        <v>631</v>
      </c>
      <c r="X139" s="29" t="s">
        <v>309</v>
      </c>
      <c r="Y139" s="59">
        <v>79</v>
      </c>
    </row>
    <row r="140" spans="1:25">
      <c r="A140" s="7"/>
      <c r="B140" s="8"/>
      <c r="D140" s="22" t="s">
        <v>121</v>
      </c>
      <c r="F140" s="28" t="s">
        <v>632</v>
      </c>
      <c r="G140" s="29" t="s">
        <v>309</v>
      </c>
      <c r="H140" s="29">
        <v>155</v>
      </c>
      <c r="J140" s="22"/>
      <c r="P140" s="22"/>
      <c r="W140" s="28" t="s">
        <v>632</v>
      </c>
      <c r="X140" s="29" t="s">
        <v>309</v>
      </c>
      <c r="Y140" s="29">
        <v>60</v>
      </c>
    </row>
    <row r="141" spans="1:25">
      <c r="A141" s="7"/>
      <c r="B141" s="8"/>
      <c r="D141" s="22" t="s">
        <v>122</v>
      </c>
      <c r="F141" s="28" t="s">
        <v>633</v>
      </c>
      <c r="G141" s="29" t="s">
        <v>309</v>
      </c>
      <c r="H141" s="29">
        <v>110</v>
      </c>
      <c r="J141" s="22"/>
      <c r="P141" s="22"/>
      <c r="W141" s="28" t="s">
        <v>633</v>
      </c>
      <c r="X141" s="29" t="s">
        <v>309</v>
      </c>
      <c r="Y141" s="29">
        <v>62</v>
      </c>
    </row>
    <row r="142" spans="1:25">
      <c r="A142" s="7"/>
      <c r="B142" s="8"/>
      <c r="D142" s="22" t="s">
        <v>123</v>
      </c>
      <c r="F142" s="28" t="s">
        <v>634</v>
      </c>
      <c r="G142" s="29" t="s">
        <v>309</v>
      </c>
      <c r="H142" s="29">
        <v>120</v>
      </c>
      <c r="J142" s="22"/>
      <c r="P142" s="22"/>
      <c r="W142" s="28" t="s">
        <v>634</v>
      </c>
      <c r="X142" s="29" t="s">
        <v>309</v>
      </c>
      <c r="Y142" s="29">
        <v>69</v>
      </c>
    </row>
    <row r="143" spans="1:25">
      <c r="A143" s="7"/>
      <c r="B143" s="6"/>
      <c r="D143" s="22" t="s">
        <v>124</v>
      </c>
      <c r="F143" s="28" t="s">
        <v>635</v>
      </c>
      <c r="G143" s="29" t="s">
        <v>309</v>
      </c>
      <c r="H143" s="29">
        <v>150</v>
      </c>
      <c r="J143" s="22"/>
      <c r="P143" s="22"/>
      <c r="W143" s="28" t="s">
        <v>635</v>
      </c>
      <c r="X143" s="29" t="s">
        <v>309</v>
      </c>
      <c r="Y143" s="29">
        <v>63</v>
      </c>
    </row>
    <row r="144" spans="1:25">
      <c r="A144" s="5"/>
      <c r="B144" s="8"/>
      <c r="D144" s="22" t="s">
        <v>125</v>
      </c>
      <c r="F144" s="28" t="s">
        <v>636</v>
      </c>
      <c r="G144" s="29" t="s">
        <v>309</v>
      </c>
      <c r="H144" s="29">
        <v>100</v>
      </c>
      <c r="J144" s="22"/>
      <c r="P144" s="22"/>
      <c r="W144" s="28" t="s">
        <v>636</v>
      </c>
      <c r="X144" s="29" t="s">
        <v>309</v>
      </c>
      <c r="Y144" s="29">
        <v>70</v>
      </c>
    </row>
    <row r="145" spans="1:25">
      <c r="A145" s="5"/>
      <c r="B145" s="6"/>
      <c r="D145" s="22" t="s">
        <v>126</v>
      </c>
      <c r="F145" s="28" t="s">
        <v>637</v>
      </c>
      <c r="G145" s="29" t="s">
        <v>309</v>
      </c>
      <c r="H145" s="29">
        <v>100</v>
      </c>
      <c r="J145" s="22"/>
      <c r="P145" s="22"/>
      <c r="W145" s="28" t="s">
        <v>637</v>
      </c>
      <c r="X145" s="29" t="s">
        <v>309</v>
      </c>
      <c r="Y145" s="29">
        <v>64</v>
      </c>
    </row>
    <row r="146" spans="1:25">
      <c r="A146" s="5"/>
      <c r="B146" s="6"/>
      <c r="D146" s="22" t="s">
        <v>127</v>
      </c>
      <c r="F146" s="28" t="s">
        <v>638</v>
      </c>
      <c r="G146" s="29" t="s">
        <v>309</v>
      </c>
      <c r="H146" s="29">
        <v>120</v>
      </c>
      <c r="J146" s="22"/>
      <c r="P146" s="22"/>
      <c r="W146" s="28" t="s">
        <v>638</v>
      </c>
      <c r="X146" s="29" t="s">
        <v>309</v>
      </c>
      <c r="Y146" s="29">
        <v>68</v>
      </c>
    </row>
    <row r="147" spans="1:25">
      <c r="A147" s="13"/>
      <c r="B147" s="6"/>
      <c r="D147" s="22" t="s">
        <v>128</v>
      </c>
      <c r="F147" s="28" t="s">
        <v>639</v>
      </c>
      <c r="G147" s="29" t="s">
        <v>309</v>
      </c>
      <c r="H147" s="29">
        <v>70</v>
      </c>
      <c r="J147" s="22"/>
      <c r="P147" s="22"/>
      <c r="W147" s="28" t="s">
        <v>639</v>
      </c>
      <c r="X147" s="29" t="s">
        <v>309</v>
      </c>
      <c r="Y147" s="29">
        <v>57</v>
      </c>
    </row>
    <row r="148" spans="1:25">
      <c r="A148" s="5"/>
      <c r="B148" s="6"/>
      <c r="D148" s="22" t="s">
        <v>129</v>
      </c>
      <c r="F148" s="28" t="s">
        <v>640</v>
      </c>
      <c r="G148" s="29" t="s">
        <v>309</v>
      </c>
      <c r="H148" s="29">
        <v>110</v>
      </c>
      <c r="J148" s="22"/>
      <c r="P148" s="22"/>
      <c r="W148" s="28" t="s">
        <v>640</v>
      </c>
      <c r="X148" s="29" t="s">
        <v>309</v>
      </c>
      <c r="Y148" s="29">
        <v>63</v>
      </c>
    </row>
    <row r="149" spans="1:25">
      <c r="A149" s="5"/>
      <c r="B149" s="11"/>
      <c r="D149" s="22" t="s">
        <v>130</v>
      </c>
      <c r="F149" s="28" t="s">
        <v>641</v>
      </c>
      <c r="G149" s="29" t="s">
        <v>309</v>
      </c>
      <c r="H149" s="29">
        <v>95</v>
      </c>
      <c r="J149" s="22"/>
      <c r="P149" s="22"/>
      <c r="W149" s="28" t="s">
        <v>641</v>
      </c>
      <c r="X149" s="29" t="s">
        <v>309</v>
      </c>
      <c r="Y149" s="29">
        <v>56</v>
      </c>
    </row>
    <row r="150" spans="1:25">
      <c r="A150" s="5"/>
      <c r="B150" s="6"/>
      <c r="D150" s="22" t="s">
        <v>131</v>
      </c>
      <c r="F150" s="28" t="s">
        <v>642</v>
      </c>
      <c r="G150" s="29" t="s">
        <v>309</v>
      </c>
      <c r="H150" s="29">
        <v>95</v>
      </c>
      <c r="J150" s="22"/>
      <c r="P150" s="22"/>
      <c r="W150" s="28" t="s">
        <v>642</v>
      </c>
      <c r="X150" s="29" t="s">
        <v>309</v>
      </c>
      <c r="Y150" s="29">
        <v>61</v>
      </c>
    </row>
    <row r="151" spans="1:25">
      <c r="A151" s="7"/>
      <c r="B151" s="8"/>
      <c r="D151" s="22" t="s">
        <v>132</v>
      </c>
      <c r="F151" s="28" t="s">
        <v>643</v>
      </c>
      <c r="G151" s="29" t="s">
        <v>309</v>
      </c>
      <c r="H151" s="29">
        <v>170</v>
      </c>
      <c r="J151" s="22"/>
      <c r="P151" s="22"/>
      <c r="W151" s="28" t="s">
        <v>643</v>
      </c>
      <c r="X151" s="29" t="s">
        <v>309</v>
      </c>
      <c r="Y151" s="29">
        <v>72</v>
      </c>
    </row>
    <row r="152" spans="1:25">
      <c r="A152" s="5"/>
      <c r="B152" s="8"/>
      <c r="D152" s="22" t="s">
        <v>246</v>
      </c>
      <c r="F152" s="28" t="s">
        <v>644</v>
      </c>
      <c r="G152" s="29" t="s">
        <v>309</v>
      </c>
      <c r="H152" s="29">
        <v>120</v>
      </c>
      <c r="J152" s="22"/>
      <c r="P152" s="22"/>
      <c r="W152" s="28" t="s">
        <v>644</v>
      </c>
      <c r="X152" s="29" t="s">
        <v>309</v>
      </c>
      <c r="Y152" s="29">
        <v>72</v>
      </c>
    </row>
    <row r="153" spans="1:25">
      <c r="A153" s="5"/>
      <c r="B153" s="4"/>
      <c r="D153" s="22" t="s">
        <v>133</v>
      </c>
      <c r="F153" s="28" t="s">
        <v>645</v>
      </c>
      <c r="G153" s="29" t="s">
        <v>309</v>
      </c>
      <c r="H153" s="29">
        <v>130</v>
      </c>
      <c r="J153" s="22"/>
      <c r="P153" s="22"/>
      <c r="W153" s="28" t="s">
        <v>645</v>
      </c>
      <c r="X153" s="29" t="s">
        <v>309</v>
      </c>
      <c r="Y153" s="29">
        <v>56</v>
      </c>
    </row>
    <row r="154" spans="1:25">
      <c r="A154" s="13"/>
      <c r="B154" s="8"/>
      <c r="D154" s="22" t="s">
        <v>134</v>
      </c>
      <c r="F154" s="28" t="s">
        <v>646</v>
      </c>
      <c r="G154" s="29" t="s">
        <v>309</v>
      </c>
      <c r="H154" s="29">
        <v>90</v>
      </c>
      <c r="J154" s="22"/>
      <c r="P154" s="22"/>
      <c r="W154" s="28" t="s">
        <v>646</v>
      </c>
      <c r="X154" s="29" t="s">
        <v>309</v>
      </c>
      <c r="Y154" s="29">
        <v>68</v>
      </c>
    </row>
    <row r="155" spans="1:25">
      <c r="A155" s="7"/>
      <c r="B155" s="11"/>
      <c r="D155" s="22" t="s">
        <v>274</v>
      </c>
      <c r="F155" s="28" t="s">
        <v>647</v>
      </c>
      <c r="G155" s="29" t="s">
        <v>309</v>
      </c>
      <c r="H155" s="29">
        <v>90</v>
      </c>
      <c r="J155" s="22"/>
      <c r="P155" s="22"/>
      <c r="W155" s="28" t="s">
        <v>647</v>
      </c>
      <c r="X155" s="29" t="s">
        <v>309</v>
      </c>
      <c r="Y155" s="29">
        <v>64</v>
      </c>
    </row>
    <row r="156" spans="1:25">
      <c r="A156" s="5"/>
      <c r="B156" s="8"/>
      <c r="D156" s="22" t="s">
        <v>135</v>
      </c>
      <c r="F156" s="28" t="s">
        <v>648</v>
      </c>
      <c r="G156" s="29" t="s">
        <v>310</v>
      </c>
      <c r="H156" s="29">
        <v>150</v>
      </c>
      <c r="J156" s="22"/>
      <c r="P156" s="22"/>
      <c r="W156" s="28" t="s">
        <v>648</v>
      </c>
      <c r="X156" s="29" t="s">
        <v>309</v>
      </c>
      <c r="Y156" s="29">
        <v>65</v>
      </c>
    </row>
    <row r="157" spans="1:25">
      <c r="A157" s="5"/>
      <c r="B157" s="11"/>
      <c r="D157" s="22" t="s">
        <v>136</v>
      </c>
      <c r="F157" s="28" t="s">
        <v>649</v>
      </c>
      <c r="G157" s="29" t="s">
        <v>309</v>
      </c>
      <c r="H157" s="29">
        <v>100</v>
      </c>
      <c r="J157" s="22"/>
      <c r="P157" s="22"/>
      <c r="W157" s="28" t="s">
        <v>649</v>
      </c>
      <c r="X157" s="29" t="s">
        <v>309</v>
      </c>
      <c r="Y157" s="29">
        <v>74</v>
      </c>
    </row>
    <row r="158" spans="1:25">
      <c r="A158" s="5"/>
      <c r="B158" s="6"/>
      <c r="D158" s="22" t="s">
        <v>211</v>
      </c>
      <c r="F158" s="28" t="s">
        <v>650</v>
      </c>
      <c r="G158" s="29" t="s">
        <v>309</v>
      </c>
      <c r="H158" s="29">
        <v>100</v>
      </c>
      <c r="J158" s="22"/>
      <c r="P158" s="22"/>
      <c r="W158" s="28" t="s">
        <v>650</v>
      </c>
      <c r="X158" s="29" t="s">
        <v>309</v>
      </c>
      <c r="Y158" s="29">
        <v>64</v>
      </c>
    </row>
    <row r="159" spans="1:25">
      <c r="A159" s="5"/>
      <c r="B159" s="11"/>
      <c r="D159" s="22" t="s">
        <v>139</v>
      </c>
      <c r="F159" s="28" t="s">
        <v>651</v>
      </c>
      <c r="G159" s="29" t="s">
        <v>309</v>
      </c>
      <c r="H159" s="29">
        <v>110</v>
      </c>
      <c r="J159" s="22"/>
      <c r="P159" s="22"/>
      <c r="W159" s="28" t="s">
        <v>651</v>
      </c>
      <c r="X159" s="29" t="s">
        <v>309</v>
      </c>
      <c r="Y159" s="29">
        <v>65</v>
      </c>
    </row>
    <row r="160" spans="1:25">
      <c r="A160" s="5"/>
      <c r="B160" s="8"/>
      <c r="D160" s="22" t="s">
        <v>140</v>
      </c>
      <c r="F160" s="28" t="s">
        <v>652</v>
      </c>
      <c r="G160" s="29" t="s">
        <v>309</v>
      </c>
      <c r="H160" s="29">
        <v>170</v>
      </c>
      <c r="J160" s="22"/>
      <c r="P160" s="22"/>
      <c r="W160" s="28" t="s">
        <v>652</v>
      </c>
      <c r="X160" s="29" t="s">
        <v>309</v>
      </c>
      <c r="Y160" s="29">
        <v>71</v>
      </c>
    </row>
    <row r="161" spans="1:25">
      <c r="A161" s="7"/>
      <c r="B161" s="8"/>
      <c r="D161" s="22" t="s">
        <v>141</v>
      </c>
      <c r="F161" s="28" t="s">
        <v>653</v>
      </c>
      <c r="G161" s="29" t="s">
        <v>309</v>
      </c>
      <c r="H161" s="29">
        <v>130</v>
      </c>
      <c r="J161" s="22"/>
      <c r="P161" s="22"/>
      <c r="W161" s="28" t="s">
        <v>653</v>
      </c>
      <c r="X161" s="29" t="s">
        <v>309</v>
      </c>
      <c r="Y161" s="29">
        <v>70</v>
      </c>
    </row>
    <row r="162" spans="1:25">
      <c r="A162" s="7"/>
      <c r="B162" s="6"/>
      <c r="D162" s="22" t="s">
        <v>142</v>
      </c>
      <c r="F162" s="28" t="s">
        <v>654</v>
      </c>
      <c r="G162" s="29" t="s">
        <v>309</v>
      </c>
      <c r="H162" s="29">
        <v>100</v>
      </c>
      <c r="J162" s="22"/>
      <c r="P162" s="22"/>
      <c r="W162" s="28" t="s">
        <v>654</v>
      </c>
      <c r="X162" s="29" t="s">
        <v>309</v>
      </c>
      <c r="Y162" s="29">
        <v>69</v>
      </c>
    </row>
    <row r="163" spans="1:25">
      <c r="A163" s="7"/>
      <c r="B163" s="6"/>
      <c r="D163" s="22" t="s">
        <v>143</v>
      </c>
      <c r="F163" s="28" t="s">
        <v>655</v>
      </c>
      <c r="G163" s="29" t="s">
        <v>309</v>
      </c>
      <c r="H163" s="29">
        <v>95</v>
      </c>
      <c r="J163" s="22"/>
      <c r="P163" s="22"/>
      <c r="W163" s="28" t="s">
        <v>655</v>
      </c>
      <c r="X163" s="29" t="s">
        <v>309</v>
      </c>
      <c r="Y163" s="29">
        <v>60</v>
      </c>
    </row>
    <row r="164" spans="1:25">
      <c r="A164" s="5"/>
      <c r="B164" s="6"/>
      <c r="D164" s="22" t="s">
        <v>144</v>
      </c>
      <c r="F164" s="28" t="s">
        <v>656</v>
      </c>
      <c r="G164" s="29" t="s">
        <v>309</v>
      </c>
      <c r="H164" s="29">
        <v>170</v>
      </c>
      <c r="J164" s="22"/>
      <c r="P164" s="22"/>
      <c r="W164" s="28" t="s">
        <v>656</v>
      </c>
      <c r="X164" s="29" t="s">
        <v>309</v>
      </c>
      <c r="Y164" s="29">
        <v>61</v>
      </c>
    </row>
    <row r="165" spans="1:25">
      <c r="A165" s="7"/>
      <c r="B165" s="6"/>
      <c r="D165" s="22" t="s">
        <v>145</v>
      </c>
      <c r="F165" s="28" t="s">
        <v>657</v>
      </c>
      <c r="G165" s="29" t="s">
        <v>309</v>
      </c>
      <c r="H165" s="29">
        <v>100</v>
      </c>
      <c r="J165" s="22"/>
      <c r="P165" s="22"/>
      <c r="W165" s="28" t="s">
        <v>657</v>
      </c>
      <c r="X165" s="29" t="s">
        <v>309</v>
      </c>
      <c r="Y165" s="29">
        <v>62</v>
      </c>
    </row>
    <row r="166" spans="1:25">
      <c r="A166" s="7"/>
      <c r="B166" s="6"/>
      <c r="D166" s="22" t="s">
        <v>146</v>
      </c>
      <c r="F166" s="28" t="s">
        <v>658</v>
      </c>
      <c r="G166" s="29" t="s">
        <v>309</v>
      </c>
      <c r="H166" s="29">
        <v>100</v>
      </c>
      <c r="J166" s="22"/>
      <c r="P166" s="22"/>
      <c r="W166" s="28" t="s">
        <v>658</v>
      </c>
      <c r="X166" s="29" t="s">
        <v>309</v>
      </c>
      <c r="Y166" s="29">
        <v>59</v>
      </c>
    </row>
    <row r="167" spans="1:25">
      <c r="A167" s="5"/>
      <c r="B167" s="11"/>
      <c r="D167" s="22" t="s">
        <v>147</v>
      </c>
      <c r="F167" s="28" t="s">
        <v>659</v>
      </c>
      <c r="G167" s="29" t="s">
        <v>309</v>
      </c>
      <c r="H167" s="29">
        <v>130</v>
      </c>
      <c r="J167" s="22"/>
      <c r="P167" s="22"/>
      <c r="W167" s="28" t="s">
        <v>659</v>
      </c>
      <c r="X167" s="29" t="s">
        <v>309</v>
      </c>
      <c r="Y167" s="29">
        <v>57</v>
      </c>
    </row>
    <row r="168" spans="1:25">
      <c r="A168" s="5"/>
      <c r="B168" s="11"/>
      <c r="D168" s="82" t="s">
        <v>1408</v>
      </c>
      <c r="F168" s="28" t="s">
        <v>660</v>
      </c>
      <c r="G168" s="29" t="s">
        <v>309</v>
      </c>
      <c r="H168" s="29">
        <v>120</v>
      </c>
      <c r="J168" s="22"/>
      <c r="P168" s="22"/>
      <c r="W168" s="28" t="s">
        <v>660</v>
      </c>
      <c r="X168" s="29" t="s">
        <v>309</v>
      </c>
      <c r="Y168" s="29">
        <v>56</v>
      </c>
    </row>
    <row r="169" spans="1:25">
      <c r="A169" s="5"/>
      <c r="B169" s="6"/>
      <c r="D169" s="22" t="s">
        <v>138</v>
      </c>
      <c r="F169" s="28" t="s">
        <v>661</v>
      </c>
      <c r="G169" s="29" t="s">
        <v>309</v>
      </c>
      <c r="H169" s="29">
        <v>100</v>
      </c>
      <c r="J169" s="22"/>
      <c r="P169" s="22"/>
      <c r="W169" s="28" t="s">
        <v>661</v>
      </c>
      <c r="X169" s="29" t="s">
        <v>309</v>
      </c>
      <c r="Y169" s="29">
        <v>70</v>
      </c>
    </row>
    <row r="170" spans="1:25">
      <c r="A170" s="7"/>
      <c r="B170" s="6"/>
      <c r="D170" s="22" t="s">
        <v>148</v>
      </c>
      <c r="F170" s="28" t="s">
        <v>662</v>
      </c>
      <c r="G170" s="29" t="s">
        <v>309</v>
      </c>
      <c r="H170" s="29">
        <v>160</v>
      </c>
      <c r="J170" s="22"/>
      <c r="P170" s="22"/>
      <c r="W170" s="28" t="s">
        <v>662</v>
      </c>
      <c r="X170" s="29" t="s">
        <v>309</v>
      </c>
      <c r="Y170" s="29">
        <v>78</v>
      </c>
    </row>
    <row r="171" spans="1:25">
      <c r="A171" s="5"/>
      <c r="B171" s="8"/>
      <c r="D171" s="22" t="s">
        <v>149</v>
      </c>
      <c r="F171" s="28" t="s">
        <v>663</v>
      </c>
      <c r="G171" s="29" t="s">
        <v>309</v>
      </c>
      <c r="H171" s="29">
        <v>130</v>
      </c>
      <c r="J171" s="22"/>
      <c r="P171" s="22"/>
      <c r="W171" s="28" t="s">
        <v>663</v>
      </c>
      <c r="X171" s="29" t="s">
        <v>309</v>
      </c>
      <c r="Y171" s="29">
        <v>69</v>
      </c>
    </row>
    <row r="172" spans="1:25">
      <c r="A172" s="5"/>
      <c r="B172" s="11"/>
      <c r="D172" s="22" t="s">
        <v>67</v>
      </c>
      <c r="F172" s="28" t="s">
        <v>708</v>
      </c>
      <c r="G172" s="29" t="s">
        <v>309</v>
      </c>
      <c r="H172" s="29">
        <v>350</v>
      </c>
      <c r="J172" s="22"/>
      <c r="P172" s="22"/>
      <c r="W172" s="28" t="s">
        <v>708</v>
      </c>
      <c r="X172" s="29" t="s">
        <v>309</v>
      </c>
      <c r="Y172" s="29">
        <v>72</v>
      </c>
    </row>
    <row r="173" spans="1:25">
      <c r="A173" s="7"/>
      <c r="B173" s="6"/>
      <c r="D173" s="22" t="s">
        <v>150</v>
      </c>
      <c r="F173" s="28" t="s">
        <v>448</v>
      </c>
      <c r="G173" s="29" t="s">
        <v>309</v>
      </c>
      <c r="H173" s="29">
        <v>260</v>
      </c>
      <c r="J173" s="22"/>
      <c r="P173" s="22"/>
      <c r="W173" s="28" t="s">
        <v>448</v>
      </c>
      <c r="X173" s="29" t="s">
        <v>309</v>
      </c>
      <c r="Y173" s="29">
        <v>72</v>
      </c>
    </row>
    <row r="174" spans="1:25">
      <c r="A174" s="5"/>
      <c r="B174" s="6"/>
      <c r="D174" s="22" t="s">
        <v>151</v>
      </c>
      <c r="F174" s="28" t="s">
        <v>664</v>
      </c>
      <c r="G174" s="30" t="s">
        <v>309</v>
      </c>
      <c r="H174" s="29">
        <v>150</v>
      </c>
      <c r="J174" s="22"/>
      <c r="P174" s="22"/>
      <c r="W174" s="28" t="s">
        <v>664</v>
      </c>
      <c r="X174" s="29" t="s">
        <v>309</v>
      </c>
      <c r="Y174" s="29">
        <v>69</v>
      </c>
    </row>
    <row r="175" spans="1:25">
      <c r="A175" s="7"/>
      <c r="B175" s="14"/>
      <c r="D175" s="22" t="s">
        <v>152</v>
      </c>
      <c r="F175" s="28" t="s">
        <v>707</v>
      </c>
      <c r="G175" s="30" t="s">
        <v>309</v>
      </c>
      <c r="H175" s="29">
        <v>100</v>
      </c>
      <c r="J175" s="22"/>
      <c r="P175" s="22"/>
      <c r="W175" s="28" t="s">
        <v>707</v>
      </c>
      <c r="X175" s="29" t="s">
        <v>309</v>
      </c>
      <c r="Y175" s="29">
        <v>60</v>
      </c>
    </row>
    <row r="176" spans="1:25">
      <c r="A176" s="5"/>
      <c r="B176" s="8"/>
      <c r="D176" s="22" t="s">
        <v>153</v>
      </c>
      <c r="F176" s="28" t="s">
        <v>449</v>
      </c>
      <c r="G176" s="30" t="s">
        <v>309</v>
      </c>
      <c r="H176" s="29">
        <v>80</v>
      </c>
      <c r="J176" s="22"/>
      <c r="P176" s="22"/>
      <c r="W176" s="28" t="s">
        <v>449</v>
      </c>
      <c r="X176" s="29" t="s">
        <v>309</v>
      </c>
      <c r="Y176" s="29">
        <v>60</v>
      </c>
    </row>
    <row r="177" spans="1:25">
      <c r="A177" s="7"/>
      <c r="B177" s="8"/>
      <c r="D177" s="22" t="s">
        <v>154</v>
      </c>
      <c r="F177" s="28" t="s">
        <v>665</v>
      </c>
      <c r="G177" s="29" t="s">
        <v>309</v>
      </c>
      <c r="H177" s="29">
        <v>140</v>
      </c>
      <c r="J177" s="22"/>
      <c r="P177" s="22"/>
      <c r="W177" s="28" t="s">
        <v>665</v>
      </c>
      <c r="X177" s="29" t="s">
        <v>309</v>
      </c>
      <c r="Y177" s="29">
        <v>58</v>
      </c>
    </row>
    <row r="178" spans="1:25">
      <c r="A178" s="7"/>
      <c r="B178" s="8"/>
      <c r="D178" s="22" t="s">
        <v>155</v>
      </c>
      <c r="F178" s="28" t="s">
        <v>666</v>
      </c>
      <c r="G178" s="30" t="s">
        <v>309</v>
      </c>
      <c r="H178" s="29">
        <v>110</v>
      </c>
      <c r="J178" s="22"/>
      <c r="P178" s="22"/>
      <c r="W178" s="28" t="s">
        <v>666</v>
      </c>
      <c r="X178" s="29" t="s">
        <v>309</v>
      </c>
      <c r="Y178" s="29">
        <v>66</v>
      </c>
    </row>
    <row r="179" spans="1:25">
      <c r="A179" s="3"/>
      <c r="B179" s="8"/>
      <c r="D179" s="22" t="s">
        <v>156</v>
      </c>
      <c r="F179" s="28" t="s">
        <v>667</v>
      </c>
      <c r="G179" s="30" t="s">
        <v>309</v>
      </c>
      <c r="H179" s="29">
        <v>90</v>
      </c>
      <c r="J179" s="22"/>
      <c r="P179" s="22"/>
      <c r="W179" s="28" t="s">
        <v>667</v>
      </c>
      <c r="X179" s="29" t="s">
        <v>309</v>
      </c>
      <c r="Y179" s="29">
        <v>65</v>
      </c>
    </row>
    <row r="180" spans="1:25">
      <c r="A180" s="5"/>
      <c r="B180" s="8"/>
      <c r="D180" s="22" t="s">
        <v>157</v>
      </c>
      <c r="F180" s="28" t="s">
        <v>668</v>
      </c>
      <c r="G180" s="29" t="s">
        <v>309</v>
      </c>
      <c r="H180" s="29">
        <v>115</v>
      </c>
      <c r="J180" s="22"/>
      <c r="P180" s="22"/>
      <c r="W180" s="28" t="s">
        <v>668</v>
      </c>
      <c r="X180" s="29" t="s">
        <v>309</v>
      </c>
      <c r="Y180" s="29">
        <v>54</v>
      </c>
    </row>
    <row r="181" spans="1:25">
      <c r="A181" s="3"/>
      <c r="B181" s="8"/>
      <c r="D181" s="22" t="s">
        <v>158</v>
      </c>
      <c r="F181" s="28" t="s">
        <v>669</v>
      </c>
      <c r="G181" s="29" t="s">
        <v>309</v>
      </c>
      <c r="H181" s="29">
        <v>110</v>
      </c>
      <c r="J181" s="22"/>
      <c r="P181" s="22"/>
      <c r="W181" s="28" t="s">
        <v>669</v>
      </c>
      <c r="X181" s="29" t="s">
        <v>309</v>
      </c>
      <c r="Y181" s="29">
        <v>68</v>
      </c>
    </row>
    <row r="182" spans="1:25">
      <c r="A182" s="5"/>
      <c r="B182" s="6"/>
      <c r="D182" s="22" t="s">
        <v>159</v>
      </c>
      <c r="F182" s="28" t="s">
        <v>670</v>
      </c>
      <c r="G182" s="29" t="s">
        <v>309</v>
      </c>
      <c r="H182" s="29">
        <v>95</v>
      </c>
      <c r="J182" s="22"/>
      <c r="P182" s="22"/>
      <c r="W182" s="28" t="s">
        <v>670</v>
      </c>
      <c r="X182" s="29" t="s">
        <v>309</v>
      </c>
      <c r="Y182" s="29">
        <v>60</v>
      </c>
    </row>
    <row r="183" spans="1:25">
      <c r="A183" s="7"/>
      <c r="B183" s="8"/>
      <c r="D183" s="22" t="s">
        <v>160</v>
      </c>
      <c r="F183" s="28" t="s">
        <v>706</v>
      </c>
      <c r="G183" s="29" t="s">
        <v>309</v>
      </c>
      <c r="H183" s="29">
        <v>50</v>
      </c>
      <c r="J183" s="22"/>
      <c r="P183" s="22"/>
      <c r="W183" s="28" t="s">
        <v>706</v>
      </c>
      <c r="X183" s="29" t="s">
        <v>309</v>
      </c>
      <c r="Y183" s="29">
        <v>65</v>
      </c>
    </row>
    <row r="184" spans="1:25">
      <c r="A184" s="5"/>
      <c r="B184" s="8"/>
      <c r="D184" s="22" t="s">
        <v>161</v>
      </c>
      <c r="F184" s="28" t="s">
        <v>671</v>
      </c>
      <c r="G184" s="29" t="s">
        <v>309</v>
      </c>
      <c r="H184" s="29">
        <v>35</v>
      </c>
      <c r="J184" s="22"/>
      <c r="P184" s="22"/>
      <c r="W184" s="28" t="s">
        <v>671</v>
      </c>
      <c r="X184" s="29" t="s">
        <v>309</v>
      </c>
      <c r="Y184" s="29">
        <v>65</v>
      </c>
    </row>
    <row r="185" spans="1:25">
      <c r="A185" s="7"/>
      <c r="B185" s="6"/>
      <c r="D185" s="22" t="s">
        <v>162</v>
      </c>
      <c r="F185" s="28" t="s">
        <v>672</v>
      </c>
      <c r="G185" s="29" t="s">
        <v>309</v>
      </c>
      <c r="H185" s="29">
        <v>120</v>
      </c>
      <c r="J185" s="22"/>
      <c r="P185" s="22"/>
      <c r="W185" s="28" t="s">
        <v>672</v>
      </c>
      <c r="X185" s="29" t="s">
        <v>309</v>
      </c>
      <c r="Y185" s="29">
        <v>64</v>
      </c>
    </row>
    <row r="186" spans="1:25">
      <c r="A186" s="7"/>
      <c r="B186" s="8"/>
      <c r="D186" s="22" t="s">
        <v>163</v>
      </c>
      <c r="F186" s="28" t="s">
        <v>673</v>
      </c>
      <c r="G186" s="31" t="s">
        <v>309</v>
      </c>
      <c r="H186" s="29">
        <v>100</v>
      </c>
      <c r="J186" s="22"/>
      <c r="P186" s="22"/>
      <c r="W186" s="28" t="s">
        <v>673</v>
      </c>
      <c r="X186" s="29" t="s">
        <v>309</v>
      </c>
      <c r="Y186" s="29">
        <v>65</v>
      </c>
    </row>
    <row r="187" spans="1:25">
      <c r="A187" s="7"/>
      <c r="B187" s="8"/>
      <c r="D187" s="22" t="s">
        <v>164</v>
      </c>
      <c r="F187" s="28" t="s">
        <v>705</v>
      </c>
      <c r="G187" s="31" t="s">
        <v>309</v>
      </c>
      <c r="H187" s="29">
        <v>100</v>
      </c>
      <c r="J187" s="22"/>
      <c r="P187" s="22"/>
      <c r="W187" s="28" t="s">
        <v>705</v>
      </c>
      <c r="X187" s="29" t="s">
        <v>309</v>
      </c>
      <c r="Y187" s="29">
        <v>59</v>
      </c>
    </row>
    <row r="188" spans="1:25">
      <c r="A188" s="7"/>
      <c r="B188" s="8"/>
      <c r="D188" s="22" t="s">
        <v>165</v>
      </c>
      <c r="F188" s="28" t="s">
        <v>450</v>
      </c>
      <c r="G188" s="31" t="s">
        <v>309</v>
      </c>
      <c r="H188" s="29">
        <v>40</v>
      </c>
      <c r="J188" s="22"/>
      <c r="P188" s="22"/>
      <c r="W188" s="28" t="s">
        <v>450</v>
      </c>
      <c r="X188" s="29" t="s">
        <v>309</v>
      </c>
      <c r="Y188" s="29">
        <v>59</v>
      </c>
    </row>
    <row r="189" spans="1:25">
      <c r="A189" s="5"/>
      <c r="B189" s="8"/>
      <c r="D189" s="22" t="s">
        <v>166</v>
      </c>
      <c r="F189" s="28" t="s">
        <v>704</v>
      </c>
      <c r="G189" s="31" t="s">
        <v>309</v>
      </c>
      <c r="H189" s="29">
        <v>150</v>
      </c>
      <c r="J189" s="22"/>
      <c r="P189" s="22"/>
      <c r="W189" s="28" t="s">
        <v>704</v>
      </c>
      <c r="X189" s="29" t="s">
        <v>309</v>
      </c>
      <c r="Y189" s="29">
        <v>53</v>
      </c>
    </row>
    <row r="190" spans="1:25">
      <c r="A190" s="5"/>
      <c r="B190" s="6"/>
      <c r="D190" s="22" t="s">
        <v>167</v>
      </c>
      <c r="F190" s="28" t="s">
        <v>674</v>
      </c>
      <c r="G190" s="31" t="s">
        <v>309</v>
      </c>
      <c r="H190" s="29">
        <v>100</v>
      </c>
      <c r="J190" s="22"/>
      <c r="P190" s="22"/>
      <c r="W190" s="28" t="s">
        <v>674</v>
      </c>
      <c r="X190" s="29" t="s">
        <v>309</v>
      </c>
      <c r="Y190" s="29">
        <v>53</v>
      </c>
    </row>
    <row r="191" spans="1:25">
      <c r="A191" s="7"/>
      <c r="B191" s="8"/>
      <c r="D191" s="22" t="s">
        <v>168</v>
      </c>
      <c r="F191" s="28" t="s">
        <v>675</v>
      </c>
      <c r="G191" s="29" t="s">
        <v>309</v>
      </c>
      <c r="H191" s="29">
        <v>70</v>
      </c>
      <c r="J191" s="22"/>
      <c r="P191" s="22"/>
      <c r="W191" s="28" t="s">
        <v>675</v>
      </c>
      <c r="X191" s="29" t="s">
        <v>309</v>
      </c>
      <c r="Y191" s="29">
        <v>60</v>
      </c>
    </row>
    <row r="192" spans="1:25">
      <c r="A192" s="5"/>
      <c r="B192" s="8"/>
      <c r="D192" s="22" t="s">
        <v>169</v>
      </c>
      <c r="F192" s="28" t="s">
        <v>676</v>
      </c>
      <c r="G192" s="30" t="s">
        <v>309</v>
      </c>
      <c r="H192" s="29">
        <v>70</v>
      </c>
      <c r="J192" s="22"/>
      <c r="P192" s="22"/>
      <c r="W192" s="28" t="s">
        <v>676</v>
      </c>
      <c r="X192" s="29" t="s">
        <v>309</v>
      </c>
      <c r="Y192" s="29">
        <v>61</v>
      </c>
    </row>
    <row r="193" spans="1:25">
      <c r="A193" s="7"/>
      <c r="B193" s="8"/>
      <c r="D193" s="22" t="s">
        <v>170</v>
      </c>
      <c r="F193" s="28" t="s">
        <v>677</v>
      </c>
      <c r="G193" s="30" t="s">
        <v>309</v>
      </c>
      <c r="H193" s="29">
        <v>150</v>
      </c>
      <c r="J193" s="22"/>
      <c r="P193" s="22"/>
      <c r="W193" s="28" t="s">
        <v>677</v>
      </c>
      <c r="X193" s="29" t="s">
        <v>309</v>
      </c>
      <c r="Y193" s="29">
        <v>63</v>
      </c>
    </row>
    <row r="194" spans="1:25">
      <c r="A194" s="5"/>
      <c r="B194" s="8"/>
      <c r="D194" s="22" t="s">
        <v>171</v>
      </c>
      <c r="F194" s="28" t="s">
        <v>678</v>
      </c>
      <c r="G194" s="29" t="s">
        <v>310</v>
      </c>
      <c r="H194" s="29">
        <v>180</v>
      </c>
      <c r="J194" s="22"/>
      <c r="P194" s="22"/>
      <c r="W194" s="28" t="s">
        <v>678</v>
      </c>
      <c r="X194" s="29" t="s">
        <v>309</v>
      </c>
      <c r="Y194" s="29">
        <v>62</v>
      </c>
    </row>
    <row r="195" spans="1:25">
      <c r="A195" s="7"/>
      <c r="B195" s="8"/>
      <c r="D195" s="22" t="s">
        <v>172</v>
      </c>
      <c r="F195" s="28" t="s">
        <v>679</v>
      </c>
      <c r="G195" s="29" t="s">
        <v>310</v>
      </c>
      <c r="H195" s="29">
        <v>185</v>
      </c>
      <c r="J195" s="22"/>
      <c r="P195" s="22"/>
      <c r="W195" s="28" t="s">
        <v>679</v>
      </c>
      <c r="X195" s="29" t="s">
        <v>309</v>
      </c>
      <c r="Y195" s="29">
        <v>65</v>
      </c>
    </row>
    <row r="196" spans="1:25">
      <c r="A196" s="5"/>
      <c r="B196" s="6"/>
      <c r="D196" s="22" t="s">
        <v>173</v>
      </c>
      <c r="F196" s="28" t="s">
        <v>680</v>
      </c>
      <c r="G196" s="29" t="s">
        <v>309</v>
      </c>
      <c r="H196" s="29">
        <v>120</v>
      </c>
      <c r="J196" s="22"/>
      <c r="P196" s="22"/>
      <c r="W196" s="28" t="s">
        <v>680</v>
      </c>
      <c r="X196" s="29" t="s">
        <v>309</v>
      </c>
      <c r="Y196" s="29">
        <v>63</v>
      </c>
    </row>
    <row r="197" spans="1:25">
      <c r="A197" s="3"/>
      <c r="B197" s="8"/>
      <c r="D197" s="22" t="s">
        <v>174</v>
      </c>
      <c r="F197" s="28" t="s">
        <v>681</v>
      </c>
      <c r="G197" s="29" t="s">
        <v>309</v>
      </c>
      <c r="H197" s="29">
        <v>100</v>
      </c>
      <c r="J197" s="22"/>
      <c r="P197" s="22"/>
      <c r="W197" s="28" t="s">
        <v>681</v>
      </c>
      <c r="X197" s="29" t="s">
        <v>309</v>
      </c>
      <c r="Y197" s="29">
        <v>90</v>
      </c>
    </row>
    <row r="198" spans="1:25">
      <c r="A198" s="7"/>
      <c r="B198" s="8"/>
      <c r="D198" s="22" t="s">
        <v>175</v>
      </c>
      <c r="F198" s="28" t="s">
        <v>682</v>
      </c>
      <c r="G198" s="29" t="s">
        <v>309</v>
      </c>
      <c r="H198" s="29">
        <v>170</v>
      </c>
      <c r="J198" s="22"/>
      <c r="P198" s="22"/>
      <c r="W198" s="28" t="s">
        <v>682</v>
      </c>
      <c r="X198" s="29" t="s">
        <v>309</v>
      </c>
      <c r="Y198" s="29">
        <v>95</v>
      </c>
    </row>
    <row r="199" spans="1:25">
      <c r="A199" s="5"/>
      <c r="B199" s="8"/>
      <c r="D199" s="22" t="s">
        <v>176</v>
      </c>
      <c r="F199" s="28" t="s">
        <v>683</v>
      </c>
      <c r="G199" s="29" t="s">
        <v>309</v>
      </c>
      <c r="H199" s="29">
        <v>140</v>
      </c>
      <c r="J199" s="22"/>
      <c r="P199" s="22"/>
      <c r="W199" s="28" t="s">
        <v>683</v>
      </c>
      <c r="X199" s="29" t="s">
        <v>309</v>
      </c>
      <c r="Y199" s="29">
        <v>60</v>
      </c>
    </row>
    <row r="200" spans="1:25">
      <c r="A200" s="5"/>
      <c r="B200" s="8"/>
      <c r="D200" s="22" t="s">
        <v>177</v>
      </c>
      <c r="F200" s="28" t="s">
        <v>684</v>
      </c>
      <c r="G200" s="29" t="s">
        <v>309</v>
      </c>
      <c r="H200" s="29">
        <v>90</v>
      </c>
      <c r="J200" s="22"/>
      <c r="P200" s="22"/>
      <c r="W200" s="28" t="s">
        <v>684</v>
      </c>
      <c r="X200" s="29" t="s">
        <v>309</v>
      </c>
      <c r="Y200" s="29">
        <v>63</v>
      </c>
    </row>
    <row r="201" spans="1:25" ht="27">
      <c r="A201" s="5"/>
      <c r="B201" s="8"/>
      <c r="D201" s="22" t="s">
        <v>178</v>
      </c>
      <c r="F201" s="28" t="s">
        <v>685</v>
      </c>
      <c r="G201" s="29" t="s">
        <v>703</v>
      </c>
      <c r="H201" s="29">
        <v>270</v>
      </c>
      <c r="J201" s="22"/>
      <c r="P201" s="22"/>
      <c r="W201" s="28" t="s">
        <v>685</v>
      </c>
      <c r="X201" s="29" t="s">
        <v>309</v>
      </c>
      <c r="Y201" s="29">
        <v>71</v>
      </c>
    </row>
    <row r="202" spans="1:25" ht="27">
      <c r="A202" s="5"/>
      <c r="B202" s="11"/>
      <c r="D202" s="22" t="s">
        <v>9</v>
      </c>
      <c r="F202" s="28" t="s">
        <v>686</v>
      </c>
      <c r="G202" s="29" t="s">
        <v>702</v>
      </c>
      <c r="H202" s="29">
        <v>2000</v>
      </c>
      <c r="J202" s="22"/>
      <c r="P202" s="22"/>
      <c r="W202" s="28" t="s">
        <v>686</v>
      </c>
      <c r="X202" s="29" t="s">
        <v>309</v>
      </c>
      <c r="Y202" s="29">
        <v>65</v>
      </c>
    </row>
    <row r="203" spans="1:25">
      <c r="A203" s="7"/>
      <c r="B203" s="6"/>
      <c r="D203" s="22" t="s">
        <v>179</v>
      </c>
      <c r="F203" s="28" t="s">
        <v>687</v>
      </c>
      <c r="G203" s="29" t="s">
        <v>309</v>
      </c>
      <c r="H203" s="29">
        <v>70</v>
      </c>
      <c r="J203" s="22"/>
      <c r="P203" s="22"/>
      <c r="W203" s="28" t="s">
        <v>687</v>
      </c>
      <c r="X203" s="29" t="s">
        <v>309</v>
      </c>
      <c r="Y203" s="29">
        <v>62</v>
      </c>
    </row>
    <row r="204" spans="1:25">
      <c r="A204" s="7"/>
      <c r="B204" s="6"/>
      <c r="D204" s="22" t="s">
        <v>180</v>
      </c>
      <c r="F204" s="28" t="s">
        <v>688</v>
      </c>
      <c r="G204" s="29" t="s">
        <v>309</v>
      </c>
      <c r="H204" s="29">
        <v>75</v>
      </c>
      <c r="J204" s="22"/>
      <c r="P204" s="22"/>
      <c r="W204" s="28" t="s">
        <v>688</v>
      </c>
      <c r="X204" s="29" t="s">
        <v>309</v>
      </c>
      <c r="Y204" s="29">
        <v>67</v>
      </c>
    </row>
    <row r="205" spans="1:25">
      <c r="A205" s="5"/>
      <c r="B205" s="6"/>
      <c r="D205" s="22" t="s">
        <v>181</v>
      </c>
      <c r="F205" s="28" t="s">
        <v>689</v>
      </c>
      <c r="G205" s="29" t="s">
        <v>309</v>
      </c>
      <c r="H205" s="29">
        <v>110</v>
      </c>
      <c r="J205" s="22"/>
      <c r="P205" s="22"/>
      <c r="W205" s="28" t="s">
        <v>689</v>
      </c>
      <c r="X205" s="29" t="s">
        <v>309</v>
      </c>
      <c r="Y205" s="29">
        <v>79</v>
      </c>
    </row>
    <row r="206" spans="1:25">
      <c r="A206" s="5"/>
      <c r="B206" s="6"/>
      <c r="D206" s="22" t="s">
        <v>6</v>
      </c>
      <c r="F206" s="28" t="s">
        <v>690</v>
      </c>
      <c r="G206" s="29" t="s">
        <v>309</v>
      </c>
      <c r="H206" s="29">
        <v>70</v>
      </c>
      <c r="J206" s="22"/>
      <c r="P206" s="22"/>
      <c r="W206" s="28" t="s">
        <v>690</v>
      </c>
      <c r="X206" s="29" t="s">
        <v>309</v>
      </c>
      <c r="Y206" s="29">
        <v>68</v>
      </c>
    </row>
    <row r="207" spans="1:25">
      <c r="A207" s="13"/>
      <c r="B207" s="8"/>
      <c r="D207" s="22" t="s">
        <v>182</v>
      </c>
      <c r="F207" s="28" t="s">
        <v>701</v>
      </c>
      <c r="G207" s="29" t="s">
        <v>309</v>
      </c>
      <c r="H207" s="29">
        <v>120</v>
      </c>
      <c r="J207" s="22"/>
      <c r="P207" s="22"/>
      <c r="W207" s="28" t="s">
        <v>701</v>
      </c>
      <c r="X207" s="29" t="s">
        <v>309</v>
      </c>
      <c r="Y207" s="59">
        <v>55</v>
      </c>
    </row>
    <row r="208" spans="1:25">
      <c r="A208" s="5"/>
      <c r="B208" s="8"/>
      <c r="D208" s="22" t="s">
        <v>183</v>
      </c>
      <c r="F208" s="28" t="s">
        <v>691</v>
      </c>
      <c r="G208" s="29" t="s">
        <v>309</v>
      </c>
      <c r="H208" s="59">
        <v>60</v>
      </c>
      <c r="J208" s="22"/>
      <c r="P208" s="22"/>
      <c r="W208" s="28" t="s">
        <v>691</v>
      </c>
      <c r="X208" s="29" t="s">
        <v>309</v>
      </c>
      <c r="Y208" s="59">
        <v>55</v>
      </c>
    </row>
    <row r="209" spans="1:25">
      <c r="A209" s="7"/>
      <c r="B209" s="14"/>
      <c r="D209" s="22" t="s">
        <v>184</v>
      </c>
      <c r="F209" s="28" t="s">
        <v>692</v>
      </c>
      <c r="G209" s="29" t="s">
        <v>309</v>
      </c>
      <c r="H209" s="29">
        <v>100</v>
      </c>
      <c r="J209" s="22"/>
      <c r="P209" s="22"/>
      <c r="W209" s="28" t="s">
        <v>692</v>
      </c>
      <c r="X209" s="29" t="s">
        <v>309</v>
      </c>
      <c r="Y209" s="29">
        <v>70</v>
      </c>
    </row>
    <row r="210" spans="1:25">
      <c r="A210" s="5"/>
      <c r="B210" s="6"/>
      <c r="D210" s="22" t="s">
        <v>185</v>
      </c>
      <c r="F210" s="28" t="s">
        <v>693</v>
      </c>
      <c r="G210" s="29" t="s">
        <v>309</v>
      </c>
      <c r="H210" s="29">
        <v>95</v>
      </c>
      <c r="J210" s="22"/>
      <c r="P210" s="22"/>
      <c r="W210" s="28" t="s">
        <v>693</v>
      </c>
      <c r="X210" s="29" t="s">
        <v>309</v>
      </c>
      <c r="Y210" s="29">
        <v>54</v>
      </c>
    </row>
    <row r="211" spans="1:25">
      <c r="A211" s="7"/>
      <c r="B211" s="14"/>
      <c r="D211" s="22" t="s">
        <v>186</v>
      </c>
      <c r="F211" s="28" t="s">
        <v>694</v>
      </c>
      <c r="G211" s="29" t="s">
        <v>309</v>
      </c>
      <c r="H211" s="29">
        <v>100</v>
      </c>
      <c r="J211" s="22"/>
      <c r="P211" s="22"/>
      <c r="W211" s="28" t="s">
        <v>694</v>
      </c>
      <c r="X211" s="29" t="s">
        <v>309</v>
      </c>
      <c r="Y211" s="29">
        <v>58</v>
      </c>
    </row>
    <row r="212" spans="1:25">
      <c r="A212" s="5"/>
      <c r="B212" s="8"/>
      <c r="D212" s="22" t="s">
        <v>187</v>
      </c>
      <c r="F212" s="28" t="s">
        <v>695</v>
      </c>
      <c r="G212" s="29" t="s">
        <v>309</v>
      </c>
      <c r="H212" s="29">
        <v>130</v>
      </c>
      <c r="J212" s="22"/>
      <c r="P212" s="22"/>
      <c r="W212" s="28" t="s">
        <v>695</v>
      </c>
      <c r="X212" s="29" t="s">
        <v>309</v>
      </c>
      <c r="Y212" s="29">
        <v>69</v>
      </c>
    </row>
    <row r="213" spans="1:25">
      <c r="A213" s="13"/>
      <c r="B213" s="8"/>
      <c r="D213" s="22" t="s">
        <v>188</v>
      </c>
      <c r="F213" s="28" t="s">
        <v>696</v>
      </c>
      <c r="G213" s="30" t="s">
        <v>700</v>
      </c>
      <c r="H213" s="29">
        <v>24000</v>
      </c>
      <c r="J213" s="22"/>
      <c r="P213" s="22"/>
      <c r="W213" s="28" t="s">
        <v>696</v>
      </c>
      <c r="X213" s="29" t="s">
        <v>309</v>
      </c>
      <c r="Y213" s="29">
        <v>83</v>
      </c>
    </row>
    <row r="214" spans="1:25">
      <c r="A214" s="5"/>
      <c r="B214" s="8"/>
      <c r="D214" s="22" t="s">
        <v>189</v>
      </c>
      <c r="F214" s="22"/>
      <c r="G214" s="22"/>
      <c r="H214" s="22"/>
      <c r="J214" s="22"/>
      <c r="P214" s="22"/>
      <c r="W214" s="80"/>
      <c r="X214" s="81"/>
      <c r="Y214" s="81"/>
    </row>
    <row r="215" spans="1:25">
      <c r="A215" s="5"/>
      <c r="B215" s="8"/>
      <c r="D215" s="22" t="s">
        <v>190</v>
      </c>
      <c r="F215" s="22"/>
      <c r="G215" s="22"/>
      <c r="H215" s="22"/>
      <c r="J215" s="22"/>
      <c r="P215" s="22"/>
      <c r="W215" s="63"/>
      <c r="X215" s="62"/>
      <c r="Y215" s="62"/>
    </row>
    <row r="216" spans="1:25">
      <c r="A216" s="5"/>
      <c r="B216" s="8"/>
      <c r="D216" s="22" t="s">
        <v>191</v>
      </c>
      <c r="F216" s="22"/>
      <c r="G216" s="22"/>
      <c r="H216" s="22"/>
      <c r="J216" s="22"/>
      <c r="P216" s="22"/>
      <c r="W216" s="63"/>
      <c r="X216" s="62"/>
      <c r="Y216" s="62"/>
    </row>
    <row r="217" spans="1:25">
      <c r="A217" s="7"/>
      <c r="B217" s="8"/>
      <c r="D217" s="22" t="s">
        <v>192</v>
      </c>
      <c r="F217" s="22"/>
      <c r="G217" s="22"/>
      <c r="H217" s="22"/>
      <c r="J217" s="22"/>
      <c r="P217" s="22"/>
      <c r="W217" s="79"/>
      <c r="X217" s="79"/>
      <c r="Y217" s="79"/>
    </row>
    <row r="218" spans="1:25">
      <c r="A218" s="5"/>
      <c r="B218" s="8"/>
      <c r="D218" s="22" t="s">
        <v>193</v>
      </c>
      <c r="F218" s="22"/>
      <c r="G218" s="22"/>
      <c r="H218" s="22"/>
      <c r="J218" s="22"/>
      <c r="P218" s="22"/>
      <c r="W218" s="79"/>
      <c r="X218" s="79"/>
      <c r="Y218" s="79"/>
    </row>
    <row r="219" spans="1:25">
      <c r="A219" s="7"/>
      <c r="B219" s="6"/>
      <c r="D219" s="22" t="s">
        <v>194</v>
      </c>
      <c r="F219" s="22"/>
      <c r="G219" s="22"/>
      <c r="H219" s="22"/>
      <c r="J219" s="22"/>
      <c r="P219" s="22"/>
      <c r="W219" s="79"/>
      <c r="X219" s="79"/>
      <c r="Y219" s="79"/>
    </row>
    <row r="220" spans="1:25">
      <c r="A220" s="5"/>
      <c r="B220" s="6"/>
      <c r="D220" s="22" t="s">
        <v>195</v>
      </c>
      <c r="F220" s="22"/>
      <c r="G220" s="22"/>
      <c r="H220" s="22"/>
      <c r="J220" s="22"/>
      <c r="P220" s="22"/>
      <c r="W220" s="79"/>
      <c r="X220" s="79"/>
      <c r="Y220" s="79"/>
    </row>
    <row r="221" spans="1:25">
      <c r="A221" s="5"/>
      <c r="B221" s="6"/>
      <c r="D221" s="22" t="s">
        <v>196</v>
      </c>
      <c r="F221" s="22"/>
      <c r="G221" s="22"/>
      <c r="H221" s="22"/>
      <c r="J221" s="22"/>
      <c r="P221" s="22"/>
      <c r="W221" s="79"/>
      <c r="X221" s="79"/>
      <c r="Y221" s="79"/>
    </row>
    <row r="222" spans="1:25">
      <c r="A222" s="5"/>
      <c r="B222" s="6"/>
      <c r="D222" s="22" t="s">
        <v>197</v>
      </c>
      <c r="F222" s="22"/>
      <c r="G222" s="22"/>
      <c r="H222" s="22"/>
      <c r="J222" s="22"/>
      <c r="P222" s="22"/>
      <c r="W222" s="79"/>
      <c r="X222" s="79"/>
      <c r="Y222" s="79"/>
    </row>
    <row r="223" spans="1:25">
      <c r="A223" s="5"/>
      <c r="B223" s="6"/>
      <c r="D223" s="22" t="s">
        <v>198</v>
      </c>
      <c r="F223" s="22"/>
      <c r="G223" s="22"/>
      <c r="H223" s="22"/>
      <c r="J223" s="22"/>
      <c r="P223" s="22"/>
      <c r="W223" s="79"/>
      <c r="X223" s="79"/>
      <c r="Y223" s="79"/>
    </row>
    <row r="224" spans="1:25">
      <c r="A224" s="7"/>
      <c r="B224" s="6"/>
      <c r="D224" s="22" t="s">
        <v>199</v>
      </c>
      <c r="F224" s="22"/>
      <c r="G224" s="22"/>
      <c r="H224" s="22"/>
      <c r="J224" s="22"/>
      <c r="P224" s="22"/>
      <c r="W224" s="79"/>
      <c r="X224" s="79"/>
      <c r="Y224" s="79"/>
    </row>
    <row r="225" spans="1:25">
      <c r="A225" s="7"/>
      <c r="B225" s="10"/>
      <c r="D225" s="22" t="s">
        <v>200</v>
      </c>
      <c r="F225" s="22"/>
      <c r="G225" s="22"/>
      <c r="H225" s="22"/>
      <c r="J225" s="22"/>
      <c r="P225" s="22"/>
      <c r="W225" s="79"/>
      <c r="X225" s="79"/>
      <c r="Y225" s="79"/>
    </row>
    <row r="226" spans="1:25">
      <c r="A226" s="7"/>
      <c r="B226" s="8"/>
      <c r="D226" s="22" t="s">
        <v>201</v>
      </c>
      <c r="F226" s="22"/>
      <c r="G226" s="22"/>
      <c r="H226" s="22"/>
      <c r="J226" s="22"/>
      <c r="P226" s="22"/>
      <c r="W226" s="79"/>
      <c r="X226" s="79"/>
      <c r="Y226" s="79"/>
    </row>
    <row r="227" spans="1:25">
      <c r="A227" s="5"/>
      <c r="B227" s="8"/>
      <c r="D227" s="22" t="s">
        <v>202</v>
      </c>
      <c r="F227" s="22"/>
      <c r="G227" s="22"/>
      <c r="H227" s="22"/>
      <c r="J227" s="22"/>
      <c r="P227" s="22"/>
      <c r="W227" s="79"/>
      <c r="X227" s="79"/>
      <c r="Y227" s="79"/>
    </row>
    <row r="228" spans="1:25">
      <c r="A228" s="5"/>
      <c r="B228" s="8"/>
      <c r="D228" s="22" t="s">
        <v>203</v>
      </c>
      <c r="F228" s="22"/>
      <c r="G228" s="22"/>
      <c r="H228" s="22"/>
      <c r="J228" s="22"/>
      <c r="P228" s="22"/>
      <c r="W228" s="79"/>
      <c r="X228" s="79"/>
      <c r="Y228" s="79"/>
    </row>
    <row r="229" spans="1:25">
      <c r="A229" s="7"/>
      <c r="B229" s="8"/>
      <c r="D229" s="22" t="s">
        <v>204</v>
      </c>
      <c r="F229" s="22"/>
      <c r="G229" s="22"/>
      <c r="H229" s="22"/>
      <c r="J229" s="22"/>
      <c r="P229" s="22"/>
      <c r="W229" s="79"/>
      <c r="X229" s="79"/>
      <c r="Y229" s="79"/>
    </row>
    <row r="230" spans="1:25">
      <c r="A230" s="5"/>
      <c r="B230" s="8"/>
      <c r="D230" s="22" t="s">
        <v>205</v>
      </c>
      <c r="F230" s="22"/>
      <c r="G230" s="22"/>
      <c r="H230" s="22"/>
      <c r="J230" s="22"/>
      <c r="P230" s="22"/>
      <c r="W230" s="79"/>
      <c r="X230" s="79"/>
      <c r="Y230" s="79"/>
    </row>
    <row r="231" spans="1:25">
      <c r="A231" s="7"/>
      <c r="B231" s="8"/>
      <c r="D231" s="22" t="s">
        <v>206</v>
      </c>
      <c r="F231" s="22"/>
      <c r="G231" s="22"/>
      <c r="H231" s="22"/>
      <c r="J231" s="22"/>
      <c r="P231" s="22"/>
      <c r="W231" s="79"/>
      <c r="X231" s="79"/>
      <c r="Y231" s="79"/>
    </row>
    <row r="232" spans="1:25">
      <c r="A232" s="5"/>
      <c r="B232" s="6"/>
      <c r="D232" s="22" t="s">
        <v>207</v>
      </c>
      <c r="F232" s="22"/>
      <c r="G232" s="22"/>
      <c r="H232" s="22"/>
      <c r="J232" s="22"/>
      <c r="P232" s="22"/>
      <c r="W232" s="79"/>
      <c r="X232" s="79"/>
      <c r="Y232" s="79"/>
    </row>
    <row r="233" spans="1:25">
      <c r="A233" s="7"/>
      <c r="B233" s="6"/>
      <c r="D233" s="22" t="s">
        <v>208</v>
      </c>
      <c r="F233" s="22"/>
      <c r="G233" s="22"/>
      <c r="H233" s="22"/>
      <c r="J233" s="22"/>
      <c r="P233" s="22"/>
      <c r="W233" s="79"/>
      <c r="X233" s="79"/>
      <c r="Y233" s="79"/>
    </row>
    <row r="234" spans="1:25">
      <c r="A234" s="7"/>
      <c r="B234" s="6"/>
      <c r="D234" s="22" t="s">
        <v>209</v>
      </c>
      <c r="F234" s="22"/>
      <c r="G234" s="22"/>
      <c r="H234" s="22"/>
      <c r="J234" s="22"/>
      <c r="P234" s="22"/>
      <c r="W234" s="79"/>
      <c r="X234" s="79"/>
      <c r="Y234" s="79"/>
    </row>
    <row r="235" spans="1:25">
      <c r="A235" s="7"/>
      <c r="B235" s="8"/>
      <c r="D235" s="22" t="s">
        <v>210</v>
      </c>
      <c r="F235" s="22"/>
      <c r="G235" s="22"/>
      <c r="H235" s="22"/>
      <c r="J235" s="22"/>
      <c r="P235" s="22"/>
      <c r="W235" s="79"/>
      <c r="X235" s="79"/>
      <c r="Y235" s="79"/>
    </row>
    <row r="236" spans="1:25">
      <c r="A236" s="5"/>
      <c r="B236" s="8"/>
      <c r="D236" s="22" t="s">
        <v>212</v>
      </c>
      <c r="F236" s="22"/>
      <c r="G236" s="22"/>
      <c r="H236" s="22"/>
      <c r="J236" s="22"/>
      <c r="P236" s="22"/>
      <c r="W236" s="79"/>
      <c r="X236" s="79"/>
      <c r="Y236" s="79"/>
    </row>
    <row r="237" spans="1:25">
      <c r="A237" s="5"/>
      <c r="B237" s="8"/>
      <c r="D237" s="22" t="s">
        <v>213</v>
      </c>
      <c r="F237" s="22"/>
      <c r="G237" s="22"/>
      <c r="H237" s="22"/>
      <c r="J237" s="22"/>
      <c r="P237" s="22"/>
      <c r="W237" s="79"/>
      <c r="X237" s="79"/>
      <c r="Y237" s="79"/>
    </row>
    <row r="238" spans="1:25">
      <c r="A238" s="5"/>
      <c r="B238" s="6"/>
      <c r="D238" s="22" t="s">
        <v>214</v>
      </c>
      <c r="F238" s="22"/>
      <c r="G238" s="22"/>
      <c r="H238" s="22"/>
      <c r="J238" s="22"/>
      <c r="P238" s="22"/>
      <c r="W238" s="79"/>
      <c r="X238" s="79"/>
      <c r="Y238" s="79"/>
    </row>
    <row r="239" spans="1:25">
      <c r="A239" s="5"/>
      <c r="B239" s="6"/>
      <c r="D239" s="22" t="s">
        <v>215</v>
      </c>
      <c r="F239" s="22"/>
      <c r="G239" s="22"/>
      <c r="H239" s="22"/>
      <c r="J239" s="22"/>
      <c r="P239" s="22"/>
      <c r="W239" s="79"/>
      <c r="X239" s="79"/>
      <c r="Y239" s="79"/>
    </row>
    <row r="240" spans="1:25">
      <c r="A240" s="7"/>
      <c r="B240" s="6"/>
      <c r="D240" s="22" t="s">
        <v>15</v>
      </c>
      <c r="F240" s="22"/>
      <c r="G240" s="22"/>
      <c r="H240" s="22"/>
      <c r="J240" s="22"/>
      <c r="P240" s="22"/>
      <c r="W240" s="79"/>
      <c r="X240" s="79"/>
      <c r="Y240" s="79"/>
    </row>
    <row r="241" spans="1:25">
      <c r="A241" s="3"/>
      <c r="B241" s="6"/>
      <c r="D241" s="22" t="s">
        <v>16</v>
      </c>
      <c r="F241" s="22"/>
      <c r="G241" s="22"/>
      <c r="H241" s="22"/>
      <c r="J241" s="22"/>
      <c r="P241" s="22"/>
      <c r="W241" s="79"/>
      <c r="X241" s="79"/>
      <c r="Y241" s="79"/>
    </row>
    <row r="242" spans="1:25">
      <c r="A242" s="7"/>
      <c r="B242" s="6"/>
      <c r="D242" s="22" t="s">
        <v>17</v>
      </c>
      <c r="F242" s="22"/>
      <c r="G242" s="22"/>
      <c r="H242" s="22"/>
      <c r="J242" s="22"/>
      <c r="P242" s="22"/>
      <c r="W242" s="79"/>
      <c r="X242" s="79"/>
      <c r="Y242" s="79"/>
    </row>
    <row r="243" spans="1:25">
      <c r="A243" s="5"/>
      <c r="B243" s="6"/>
      <c r="D243" s="22" t="s">
        <v>18</v>
      </c>
      <c r="F243" s="22"/>
      <c r="G243" s="22"/>
      <c r="H243" s="22"/>
      <c r="J243" s="22"/>
      <c r="P243" s="22"/>
      <c r="W243" s="79"/>
      <c r="X243" s="79"/>
      <c r="Y243" s="79"/>
    </row>
    <row r="244" spans="1:25">
      <c r="A244" s="5"/>
      <c r="B244" s="6"/>
      <c r="D244" s="22" t="s">
        <v>19</v>
      </c>
      <c r="F244" s="22"/>
      <c r="G244" s="22"/>
      <c r="H244" s="22"/>
      <c r="J244" s="22"/>
      <c r="P244" s="22"/>
      <c r="W244" s="79"/>
      <c r="X244" s="79"/>
      <c r="Y244" s="79"/>
    </row>
    <row r="245" spans="1:25">
      <c r="A245" s="7"/>
      <c r="B245" s="6"/>
      <c r="D245" s="22" t="s">
        <v>219</v>
      </c>
      <c r="F245" s="22"/>
      <c r="G245" s="22"/>
      <c r="H245" s="22"/>
      <c r="J245" s="22"/>
      <c r="P245" s="22"/>
      <c r="W245" s="79"/>
      <c r="X245" s="79"/>
      <c r="Y245" s="79"/>
    </row>
    <row r="246" spans="1:25">
      <c r="A246" s="5"/>
      <c r="B246" s="6"/>
      <c r="D246" s="22" t="s">
        <v>220</v>
      </c>
      <c r="F246" s="22"/>
      <c r="G246" s="22"/>
      <c r="H246" s="22"/>
      <c r="J246" s="22"/>
      <c r="P246" s="22"/>
      <c r="W246" s="79"/>
      <c r="X246" s="79"/>
      <c r="Y246" s="79"/>
    </row>
    <row r="247" spans="1:25">
      <c r="A247" s="5"/>
      <c r="B247" s="6"/>
      <c r="D247" s="22" t="s">
        <v>221</v>
      </c>
      <c r="F247" s="22"/>
      <c r="G247" s="22"/>
      <c r="H247" s="22"/>
      <c r="J247" s="22"/>
      <c r="P247" s="22"/>
      <c r="W247" s="79"/>
      <c r="X247" s="79"/>
      <c r="Y247" s="79"/>
    </row>
    <row r="248" spans="1:25">
      <c r="A248" s="7"/>
      <c r="B248" s="6"/>
      <c r="D248" s="22" t="s">
        <v>222</v>
      </c>
      <c r="F248" s="22"/>
      <c r="G248" s="22"/>
      <c r="H248" s="22"/>
      <c r="J248" s="22"/>
      <c r="P248" s="22"/>
      <c r="W248" s="79"/>
      <c r="X248" s="79"/>
      <c r="Y248" s="79"/>
    </row>
    <row r="249" spans="1:25">
      <c r="A249" s="7"/>
      <c r="B249" s="6"/>
      <c r="D249" s="22" t="s">
        <v>223</v>
      </c>
      <c r="F249" s="22"/>
      <c r="G249" s="22"/>
      <c r="H249" s="22"/>
      <c r="J249" s="22"/>
      <c r="P249" s="22"/>
      <c r="W249" s="79"/>
      <c r="X249" s="79"/>
      <c r="Y249" s="79"/>
    </row>
    <row r="250" spans="1:25">
      <c r="A250" s="5"/>
      <c r="B250" s="6"/>
      <c r="D250" s="22" t="s">
        <v>137</v>
      </c>
      <c r="F250" s="22"/>
      <c r="G250" s="22"/>
      <c r="H250" s="22"/>
      <c r="J250" s="22"/>
      <c r="P250" s="22"/>
      <c r="W250" s="79"/>
      <c r="X250" s="79"/>
      <c r="Y250" s="79"/>
    </row>
    <row r="251" spans="1:25">
      <c r="A251" s="7"/>
      <c r="B251" s="11"/>
      <c r="D251" s="22" t="s">
        <v>8</v>
      </c>
      <c r="F251" s="22"/>
      <c r="G251" s="22"/>
      <c r="H251" s="22"/>
      <c r="J251" s="22"/>
      <c r="P251" s="22"/>
      <c r="W251" s="79"/>
      <c r="X251" s="79"/>
      <c r="Y251" s="79"/>
    </row>
    <row r="252" spans="1:25">
      <c r="A252" s="7"/>
      <c r="B252" s="6"/>
      <c r="D252" s="22" t="s">
        <v>224</v>
      </c>
      <c r="F252" s="22"/>
      <c r="G252" s="22"/>
      <c r="H252" s="22"/>
      <c r="J252" s="22"/>
      <c r="P252" s="22"/>
      <c r="W252" s="79"/>
      <c r="X252" s="79"/>
      <c r="Y252" s="79"/>
    </row>
    <row r="253" spans="1:25">
      <c r="A253" s="5"/>
      <c r="B253" s="6"/>
      <c r="D253" s="22" t="s">
        <v>225</v>
      </c>
      <c r="F253" s="22"/>
      <c r="G253" s="22"/>
      <c r="H253" s="22"/>
      <c r="J253" s="22"/>
      <c r="P253" s="22"/>
      <c r="W253" s="79"/>
      <c r="X253" s="79"/>
      <c r="Y253" s="79"/>
    </row>
    <row r="254" spans="1:25">
      <c r="A254" s="7"/>
      <c r="B254" s="11"/>
      <c r="D254" s="22" t="s">
        <v>226</v>
      </c>
      <c r="F254" s="22"/>
      <c r="G254" s="22"/>
      <c r="H254" s="22"/>
      <c r="J254" s="22"/>
      <c r="P254" s="22"/>
      <c r="W254" s="79"/>
      <c r="X254" s="79"/>
      <c r="Y254" s="79"/>
    </row>
    <row r="255" spans="1:25">
      <c r="A255" s="5"/>
      <c r="B255" s="6"/>
      <c r="D255" s="22" t="s">
        <v>227</v>
      </c>
      <c r="F255" s="22"/>
      <c r="G255" s="22"/>
      <c r="H255" s="22"/>
      <c r="J255" s="22"/>
      <c r="P255" s="22"/>
      <c r="W255" s="79"/>
      <c r="X255" s="79"/>
      <c r="Y255" s="79"/>
    </row>
    <row r="256" spans="1:25">
      <c r="A256" s="5"/>
      <c r="B256" s="6"/>
      <c r="D256" s="22" t="s">
        <v>228</v>
      </c>
      <c r="F256" s="22"/>
      <c r="G256" s="22"/>
      <c r="H256" s="22"/>
      <c r="J256" s="22"/>
      <c r="P256" s="22"/>
      <c r="W256" s="79"/>
      <c r="X256" s="79"/>
      <c r="Y256" s="79"/>
    </row>
    <row r="257" spans="1:25">
      <c r="A257" s="5"/>
      <c r="B257" s="8"/>
      <c r="D257" s="22" t="s">
        <v>229</v>
      </c>
      <c r="F257" s="22"/>
      <c r="G257" s="22"/>
      <c r="H257" s="22"/>
      <c r="J257" s="22"/>
      <c r="P257" s="22"/>
      <c r="W257" s="79"/>
      <c r="X257" s="79"/>
      <c r="Y257" s="79"/>
    </row>
    <row r="258" spans="1:25">
      <c r="A258" s="13"/>
      <c r="B258" s="6"/>
      <c r="D258" s="22" t="s">
        <v>230</v>
      </c>
      <c r="F258" s="22"/>
      <c r="G258" s="22"/>
      <c r="H258" s="22"/>
      <c r="J258" s="22"/>
      <c r="P258" s="22"/>
      <c r="W258" s="79"/>
      <c r="X258" s="79"/>
      <c r="Y258" s="79"/>
    </row>
    <row r="259" spans="1:25">
      <c r="A259" s="5"/>
      <c r="B259" s="11"/>
      <c r="D259" s="22" t="s">
        <v>231</v>
      </c>
      <c r="F259" s="22"/>
      <c r="G259" s="22"/>
      <c r="H259" s="22"/>
      <c r="J259" s="22"/>
      <c r="P259" s="22"/>
      <c r="W259" s="79"/>
      <c r="X259" s="79"/>
      <c r="Y259" s="79"/>
    </row>
    <row r="260" spans="1:25">
      <c r="A260" s="5"/>
      <c r="B260" s="4"/>
      <c r="D260" s="82" t="s">
        <v>1409</v>
      </c>
      <c r="F260" s="22"/>
      <c r="G260" s="22"/>
      <c r="H260" s="22"/>
      <c r="J260" s="22"/>
      <c r="P260" s="22"/>
      <c r="W260" s="79"/>
      <c r="X260" s="79"/>
      <c r="Y260" s="79"/>
    </row>
    <row r="261" spans="1:25">
      <c r="A261" s="7"/>
      <c r="B261" s="15"/>
      <c r="D261" s="22" t="s">
        <v>232</v>
      </c>
      <c r="F261" s="22"/>
      <c r="G261" s="22"/>
      <c r="H261" s="22"/>
      <c r="J261" s="22"/>
      <c r="P261" s="22"/>
      <c r="W261" s="79"/>
      <c r="X261" s="79"/>
      <c r="Y261" s="79"/>
    </row>
    <row r="262" spans="1:25">
      <c r="A262" s="9"/>
      <c r="B262" s="6"/>
      <c r="D262" s="22" t="s">
        <v>233</v>
      </c>
      <c r="F262" s="22"/>
      <c r="G262" s="22"/>
      <c r="H262" s="22"/>
      <c r="J262" s="22"/>
      <c r="P262" s="22"/>
      <c r="W262" s="79"/>
      <c r="X262" s="79"/>
      <c r="Y262" s="79"/>
    </row>
    <row r="263" spans="1:25">
      <c r="A263" s="5"/>
      <c r="B263" s="14"/>
      <c r="D263" s="22" t="s">
        <v>234</v>
      </c>
      <c r="F263" s="22"/>
      <c r="G263" s="22"/>
      <c r="H263" s="22"/>
      <c r="J263" s="22"/>
      <c r="P263" s="22"/>
      <c r="W263" s="79"/>
      <c r="X263" s="79"/>
      <c r="Y263" s="79"/>
    </row>
    <row r="264" spans="1:25">
      <c r="A264" s="7"/>
      <c r="B264" s="14"/>
      <c r="D264" s="22" t="s">
        <v>235</v>
      </c>
      <c r="F264" s="22"/>
      <c r="J264" s="22"/>
      <c r="P264" s="22"/>
      <c r="W264" s="79"/>
      <c r="X264" s="79"/>
      <c r="Y264" s="79"/>
    </row>
    <row r="265" spans="1:25">
      <c r="A265" s="5"/>
      <c r="B265" s="4"/>
      <c r="D265" s="22" t="s">
        <v>236</v>
      </c>
      <c r="F265" s="22"/>
      <c r="J265" s="22"/>
      <c r="P265" s="22"/>
      <c r="W265" s="79"/>
      <c r="X265" s="79"/>
      <c r="Y265" s="79"/>
    </row>
    <row r="266" spans="1:25">
      <c r="A266" s="5"/>
      <c r="B266" s="4"/>
      <c r="D266" s="22" t="s">
        <v>237</v>
      </c>
      <c r="F266" s="22"/>
      <c r="J266" s="22"/>
      <c r="P266" s="22"/>
      <c r="W266" s="79"/>
      <c r="X266" s="79"/>
      <c r="Y266" s="79"/>
    </row>
    <row r="267" spans="1:25">
      <c r="A267" s="7"/>
      <c r="B267" s="4"/>
      <c r="D267" s="22" t="s">
        <v>238</v>
      </c>
      <c r="F267" s="22"/>
      <c r="J267" s="22"/>
      <c r="P267" s="22"/>
      <c r="W267" s="79"/>
    </row>
    <row r="268" spans="1:25">
      <c r="A268" s="5"/>
      <c r="B268" s="4"/>
      <c r="D268" s="22" t="s">
        <v>239</v>
      </c>
      <c r="F268" s="22"/>
      <c r="J268" s="22"/>
      <c r="P268" s="22"/>
      <c r="W268" s="79"/>
    </row>
    <row r="269" spans="1:25">
      <c r="A269" s="5"/>
      <c r="B269" s="4"/>
      <c r="D269" s="22" t="s">
        <v>240</v>
      </c>
      <c r="F269" s="22"/>
      <c r="J269" s="22"/>
      <c r="P269" s="22"/>
      <c r="W269" s="79"/>
    </row>
    <row r="270" spans="1:25">
      <c r="A270" s="5"/>
      <c r="B270" s="15"/>
      <c r="D270" s="22" t="s">
        <v>268</v>
      </c>
      <c r="F270" s="22"/>
      <c r="J270" s="22"/>
      <c r="P270" s="22"/>
      <c r="W270" s="79"/>
    </row>
    <row r="271" spans="1:25">
      <c r="A271" s="5"/>
      <c r="B271" s="14"/>
      <c r="D271" s="22" t="s">
        <v>241</v>
      </c>
      <c r="F271" s="22"/>
      <c r="J271" s="22"/>
      <c r="P271" s="22"/>
      <c r="W271" s="79"/>
    </row>
    <row r="272" spans="1:25">
      <c r="A272" s="5"/>
      <c r="B272" s="8"/>
      <c r="D272" s="22" t="s">
        <v>242</v>
      </c>
      <c r="F272" s="22"/>
      <c r="J272" s="22"/>
      <c r="P272" s="22"/>
      <c r="W272" s="79"/>
    </row>
    <row r="273" spans="1:23" outlineLevel="1">
      <c r="A273" s="7"/>
      <c r="B273" s="8"/>
      <c r="D273" s="22" t="s">
        <v>11</v>
      </c>
      <c r="F273" s="22"/>
      <c r="W273" s="79"/>
    </row>
    <row r="274" spans="1:23" outlineLevel="1">
      <c r="A274" s="7"/>
      <c r="B274" s="8"/>
      <c r="D274" s="22" t="s">
        <v>272</v>
      </c>
      <c r="F274" s="22"/>
      <c r="W274" s="79"/>
    </row>
    <row r="275" spans="1:23" outlineLevel="1">
      <c r="A275" s="7"/>
      <c r="B275" s="6"/>
      <c r="D275" s="22" t="s">
        <v>269</v>
      </c>
      <c r="F275" s="22"/>
      <c r="W275" s="79"/>
    </row>
    <row r="276" spans="1:23" outlineLevel="1">
      <c r="A276" s="7"/>
      <c r="B276" s="6"/>
      <c r="D276" s="22" t="s">
        <v>270</v>
      </c>
      <c r="F276" s="22"/>
      <c r="W276" s="79"/>
    </row>
    <row r="277" spans="1:23" outlineLevel="1">
      <c r="A277" s="7"/>
      <c r="B277" s="6"/>
      <c r="D277" s="22" t="s">
        <v>271</v>
      </c>
      <c r="F277" s="22"/>
      <c r="W277" s="79"/>
    </row>
    <row r="278" spans="1:23" outlineLevel="1">
      <c r="A278" s="5"/>
      <c r="B278" s="11"/>
      <c r="D278" s="22" t="s">
        <v>243</v>
      </c>
      <c r="F278" s="22"/>
      <c r="W278" s="79"/>
    </row>
    <row r="279" spans="1:23" outlineLevel="1">
      <c r="A279" s="7"/>
      <c r="B279" s="6"/>
      <c r="D279" s="22" t="s">
        <v>244</v>
      </c>
      <c r="F279" s="22"/>
      <c r="W279" s="79"/>
    </row>
    <row r="280" spans="1:23" outlineLevel="1">
      <c r="A280" s="7"/>
      <c r="B280" s="6"/>
      <c r="F280" s="22"/>
      <c r="W280" s="79"/>
    </row>
    <row r="281" spans="1:23" outlineLevel="1">
      <c r="A281" s="5"/>
      <c r="B281" s="11"/>
      <c r="F281" s="22"/>
      <c r="W281" s="79"/>
    </row>
    <row r="282" spans="1:23" outlineLevel="1">
      <c r="A282" s="5"/>
      <c r="B282" s="6"/>
      <c r="F282" s="22"/>
      <c r="W282" s="79"/>
    </row>
    <row r="283" spans="1:23" outlineLevel="1">
      <c r="A283" s="7"/>
      <c r="B283" s="8"/>
      <c r="F283" s="22"/>
      <c r="W283" s="79"/>
    </row>
    <row r="284" spans="1:23" outlineLevel="1">
      <c r="A284" s="7"/>
      <c r="B284" s="6"/>
      <c r="W284" s="79"/>
    </row>
    <row r="285" spans="1:23" outlineLevel="1">
      <c r="A285" s="5"/>
      <c r="B285" s="6"/>
      <c r="W285" s="79"/>
    </row>
    <row r="286" spans="1:23" outlineLevel="1">
      <c r="A286" s="5"/>
      <c r="B286" s="6"/>
      <c r="W286" s="79"/>
    </row>
    <row r="287" spans="1:23" outlineLevel="1">
      <c r="A287" s="9"/>
      <c r="B287" s="6"/>
    </row>
    <row r="288" spans="1:23" outlineLevel="1">
      <c r="A288" s="7"/>
      <c r="B288" s="8"/>
    </row>
    <row r="289" spans="1:2" outlineLevel="1">
      <c r="A289" s="5"/>
      <c r="B289" s="8"/>
    </row>
    <row r="290" spans="1:2" outlineLevel="1">
      <c r="A290" s="5"/>
      <c r="B290" s="6"/>
    </row>
    <row r="291" spans="1:2" outlineLevel="1">
      <c r="A291" s="5"/>
      <c r="B291" s="6"/>
    </row>
    <row r="292" spans="1:2" outlineLevel="1">
      <c r="A292" s="5"/>
      <c r="B292" s="11"/>
    </row>
    <row r="293" spans="1:2" outlineLevel="1">
      <c r="A293" s="7"/>
      <c r="B293" s="6"/>
    </row>
    <row r="294" spans="1:2" outlineLevel="1">
      <c r="A294" s="5"/>
      <c r="B294" s="11"/>
    </row>
    <row r="295" spans="1:2" outlineLevel="1">
      <c r="A295" s="5"/>
      <c r="B295" s="6"/>
    </row>
    <row r="296" spans="1:2" outlineLevel="1">
      <c r="A296" s="5"/>
      <c r="B296" s="6"/>
    </row>
    <row r="297" spans="1:2" outlineLevel="1">
      <c r="A297" s="5"/>
      <c r="B297" s="6"/>
    </row>
    <row r="298" spans="1:2" outlineLevel="1">
      <c r="A298" s="7"/>
      <c r="B298" s="6"/>
    </row>
    <row r="299" spans="1:2" outlineLevel="1">
      <c r="A299" s="5"/>
      <c r="B299" s="6"/>
    </row>
    <row r="300" spans="1:2" outlineLevel="1">
      <c r="A300" s="5"/>
      <c r="B300" s="8"/>
    </row>
    <row r="301" spans="1:2" outlineLevel="1">
      <c r="A301" s="5"/>
      <c r="B301" s="8"/>
    </row>
    <row r="302" spans="1:2" outlineLevel="1">
      <c r="A302" s="7"/>
      <c r="B302" s="6"/>
    </row>
    <row r="303" spans="1:2" outlineLevel="1">
      <c r="A303" s="7"/>
      <c r="B303" s="8"/>
    </row>
    <row r="304" spans="1:2" outlineLevel="1">
      <c r="A304" s="5"/>
      <c r="B304" s="8"/>
    </row>
    <row r="305" spans="1:2" outlineLevel="1">
      <c r="A305" s="5"/>
      <c r="B305" s="8"/>
    </row>
    <row r="306" spans="1:2" outlineLevel="1"/>
    <row r="307" spans="1:2" outlineLevel="1"/>
    <row r="308" spans="1:2" outlineLevel="1"/>
    <row r="309" spans="1:2" outlineLevel="1"/>
    <row r="310" spans="1:2" outlineLevel="1"/>
    <row r="311" spans="1:2" outlineLevel="1"/>
    <row r="312" spans="1:2" outlineLevel="1"/>
    <row r="313" spans="1:2" outlineLevel="1"/>
    <row r="314" spans="1:2" outlineLevel="1"/>
    <row r="315" spans="1:2" outlineLevel="1"/>
    <row r="316" spans="1:2" outlineLevel="1"/>
    <row r="317" spans="1:2" outlineLevel="1"/>
    <row r="318" spans="1:2" outlineLevel="1"/>
    <row r="319" spans="1:2" outlineLevel="1"/>
    <row r="320" spans="1:2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autoFilter ref="A1:B305"/>
  <sortState ref="J90:J108">
    <sortCondition ref="J90"/>
  </sortState>
  <dataConsolidate/>
  <mergeCells count="2">
    <mergeCell ref="G1:H1"/>
    <mergeCell ref="X1:Y1"/>
  </mergeCells>
  <conditionalFormatting sqref="G1:P1048576 D80:D81">
    <cfRule type="containsText" dxfId="4" priority="5" operator="containsText" text="евро">
      <formula>NOT(ISERROR(SEARCH("евро",D1)))</formula>
    </cfRule>
  </conditionalFormatting>
  <conditionalFormatting sqref="D73">
    <cfRule type="containsText" dxfId="3" priority="4" operator="containsText" text="евро">
      <formula>NOT(ISERROR(SEARCH("евро",D73)))</formula>
    </cfRule>
  </conditionalFormatting>
  <conditionalFormatting sqref="D75">
    <cfRule type="containsText" dxfId="2" priority="3" operator="containsText" text="евро">
      <formula>NOT(ISERROR(SEARCH("евро",D75)))</formula>
    </cfRule>
  </conditionalFormatting>
  <conditionalFormatting sqref="D77">
    <cfRule type="containsText" dxfId="1" priority="2" operator="containsText" text="евро">
      <formula>NOT(ISERROR(SEARCH("евро",D77)))</formula>
    </cfRule>
  </conditionalFormatting>
  <conditionalFormatting sqref="D79">
    <cfRule type="containsText" dxfId="0" priority="1" operator="containsText" text="евро">
      <formula>NOT(ISERROR(SEARCH("евро",D79)))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"/>
  <sheetViews>
    <sheetView topLeftCell="A16" workbookViewId="0">
      <selection activeCell="D38" sqref="D38"/>
    </sheetView>
  </sheetViews>
  <sheetFormatPr defaultRowHeight="15"/>
  <cols>
    <col min="1" max="1" width="13.5703125" customWidth="1"/>
    <col min="2" max="2" width="20" customWidth="1"/>
    <col min="3" max="3" width="33.28515625" customWidth="1"/>
    <col min="4" max="4" width="36.42578125" customWidth="1"/>
    <col min="5" max="5" width="28.7109375" style="45" customWidth="1"/>
    <col min="6" max="6" width="31.28515625" customWidth="1"/>
  </cols>
  <sheetData>
    <row r="1" spans="1:6" ht="15.75">
      <c r="A1" s="305" t="s">
        <v>327</v>
      </c>
      <c r="B1" s="305"/>
      <c r="C1" s="305"/>
      <c r="D1" s="305"/>
      <c r="E1" s="305"/>
      <c r="F1" s="305"/>
    </row>
    <row r="3" spans="1:6">
      <c r="A3" s="40" t="s">
        <v>328</v>
      </c>
      <c r="B3" s="40" t="s">
        <v>329</v>
      </c>
      <c r="C3" s="40" t="s">
        <v>330</v>
      </c>
      <c r="D3" s="40" t="s">
        <v>331</v>
      </c>
      <c r="E3" s="41" t="s">
        <v>332</v>
      </c>
      <c r="F3" s="42" t="s">
        <v>333</v>
      </c>
    </row>
    <row r="4" spans="1:6" ht="30">
      <c r="A4" s="43">
        <v>1103060</v>
      </c>
      <c r="B4" s="44">
        <v>22010200</v>
      </c>
      <c r="C4" s="45" t="s">
        <v>334</v>
      </c>
      <c r="D4" s="46" t="s">
        <v>334</v>
      </c>
      <c r="E4" s="45" t="s">
        <v>335</v>
      </c>
      <c r="F4" t="s">
        <v>336</v>
      </c>
    </row>
    <row r="5" spans="1:6">
      <c r="A5" s="43">
        <v>1304000</v>
      </c>
      <c r="B5" s="44">
        <v>27020000</v>
      </c>
      <c r="C5" s="45" t="s">
        <v>3</v>
      </c>
      <c r="D5" s="46" t="s">
        <v>3</v>
      </c>
      <c r="E5" s="45" t="s">
        <v>346</v>
      </c>
      <c r="F5" t="s">
        <v>336</v>
      </c>
    </row>
    <row r="6" spans="1:6" ht="60">
      <c r="A6" s="43">
        <v>1900030</v>
      </c>
      <c r="B6" s="44">
        <v>21010500</v>
      </c>
      <c r="C6" s="45" t="s">
        <v>350</v>
      </c>
      <c r="D6" s="46" t="s">
        <v>351</v>
      </c>
      <c r="E6" s="45" t="s">
        <v>352</v>
      </c>
      <c r="F6" t="s">
        <v>336</v>
      </c>
    </row>
    <row r="7" spans="1:6" ht="30">
      <c r="A7" s="43">
        <v>1900401</v>
      </c>
      <c r="B7" s="44">
        <v>22020810</v>
      </c>
      <c r="C7" s="45" t="s">
        <v>4</v>
      </c>
      <c r="D7" s="46" t="s">
        <v>366</v>
      </c>
      <c r="E7" s="45" t="s">
        <v>367</v>
      </c>
      <c r="F7" t="s">
        <v>336</v>
      </c>
    </row>
    <row r="8" spans="1:6" ht="45">
      <c r="A8" s="43">
        <v>1900402</v>
      </c>
      <c r="B8" s="44">
        <v>22020830</v>
      </c>
      <c r="C8" s="45" t="s">
        <v>368</v>
      </c>
      <c r="D8" s="46" t="s">
        <v>369</v>
      </c>
      <c r="E8" s="45" t="s">
        <v>367</v>
      </c>
      <c r="F8" t="s">
        <v>336</v>
      </c>
    </row>
    <row r="9" spans="1:6" ht="90">
      <c r="A9" s="43">
        <v>1900440</v>
      </c>
      <c r="B9" s="44">
        <v>22020300</v>
      </c>
      <c r="C9" s="45" t="s">
        <v>370</v>
      </c>
      <c r="D9" s="46" t="s">
        <v>371</v>
      </c>
      <c r="E9" s="45" t="s">
        <v>372</v>
      </c>
      <c r="F9" t="s">
        <v>336</v>
      </c>
    </row>
    <row r="10" spans="1:6" ht="105">
      <c r="A10" s="43">
        <v>1900441</v>
      </c>
      <c r="B10" s="44">
        <v>22020600</v>
      </c>
      <c r="C10" s="45" t="s">
        <v>373</v>
      </c>
      <c r="D10" s="46" t="s">
        <v>374</v>
      </c>
      <c r="E10" s="45" t="s">
        <v>367</v>
      </c>
      <c r="F10" t="s">
        <v>336</v>
      </c>
    </row>
    <row r="11" spans="1:6" ht="45">
      <c r="A11" s="47">
        <v>2500000</v>
      </c>
      <c r="B11" s="44">
        <v>21050200</v>
      </c>
      <c r="C11" s="45" t="s">
        <v>384</v>
      </c>
      <c r="D11" s="46" t="s">
        <v>385</v>
      </c>
      <c r="E11" s="45" t="s">
        <v>386</v>
      </c>
      <c r="F11" t="s">
        <v>336</v>
      </c>
    </row>
    <row r="12" spans="1:6" ht="60">
      <c r="A12" s="43">
        <v>1104000</v>
      </c>
      <c r="B12" s="44">
        <v>25020201</v>
      </c>
      <c r="C12" s="45" t="s">
        <v>337</v>
      </c>
      <c r="D12" s="46" t="s">
        <v>337</v>
      </c>
      <c r="E12" s="45" t="s">
        <v>338</v>
      </c>
      <c r="F12" t="s">
        <v>339</v>
      </c>
    </row>
    <row r="13" spans="1:6" ht="45">
      <c r="A13" s="43">
        <v>1111040</v>
      </c>
      <c r="B13" s="44">
        <v>21012500</v>
      </c>
      <c r="C13" s="45" t="s">
        <v>340</v>
      </c>
      <c r="D13" s="46" t="s">
        <v>344</v>
      </c>
      <c r="E13" s="45" t="s">
        <v>345</v>
      </c>
      <c r="F13" t="s">
        <v>339</v>
      </c>
    </row>
    <row r="14" spans="1:6" ht="75">
      <c r="A14" s="47">
        <v>1900180</v>
      </c>
      <c r="B14" s="44">
        <v>21040400</v>
      </c>
      <c r="C14" s="45" t="s">
        <v>353</v>
      </c>
      <c r="D14" s="46" t="s">
        <v>354</v>
      </c>
      <c r="E14" s="45" t="s">
        <v>355</v>
      </c>
      <c r="F14" t="s">
        <v>339</v>
      </c>
    </row>
    <row r="15" spans="1:6" ht="60">
      <c r="A15" s="43">
        <v>1900290</v>
      </c>
      <c r="B15" s="44">
        <v>21030400</v>
      </c>
      <c r="C15" s="45" t="s">
        <v>360</v>
      </c>
      <c r="D15" s="46" t="s">
        <v>361</v>
      </c>
      <c r="E15" s="45" t="s">
        <v>362</v>
      </c>
      <c r="F15" t="s">
        <v>339</v>
      </c>
    </row>
    <row r="16" spans="1:6" ht="90">
      <c r="A16" s="43">
        <v>1900293</v>
      </c>
      <c r="B16" s="44">
        <v>21030800</v>
      </c>
      <c r="C16" s="45" t="s">
        <v>363</v>
      </c>
      <c r="D16" s="46" t="s">
        <v>364</v>
      </c>
      <c r="E16" s="45" t="s">
        <v>365</v>
      </c>
      <c r="F16" t="s">
        <v>339</v>
      </c>
    </row>
    <row r="17" spans="1:6" ht="60">
      <c r="A17" s="47">
        <v>2640000</v>
      </c>
      <c r="B17" s="44">
        <v>21020200</v>
      </c>
      <c r="C17" s="45" t="s">
        <v>387</v>
      </c>
      <c r="D17" s="46" t="s">
        <v>388</v>
      </c>
      <c r="E17" s="45" t="s">
        <v>389</v>
      </c>
      <c r="F17" t="s">
        <v>339</v>
      </c>
    </row>
    <row r="18" spans="1:6" ht="60">
      <c r="A18" s="43">
        <v>2650000</v>
      </c>
      <c r="B18" s="44">
        <v>21020300</v>
      </c>
      <c r="C18" s="45" t="s">
        <v>390</v>
      </c>
      <c r="D18" s="46" t="s">
        <v>391</v>
      </c>
      <c r="E18" s="45" t="s">
        <v>392</v>
      </c>
      <c r="F18" t="s">
        <v>339</v>
      </c>
    </row>
    <row r="19" spans="1:6" ht="60">
      <c r="A19" s="43">
        <v>2670000</v>
      </c>
      <c r="B19" s="44">
        <v>21020400</v>
      </c>
      <c r="C19" s="45" t="s">
        <v>393</v>
      </c>
      <c r="D19" s="46" t="s">
        <v>394</v>
      </c>
      <c r="E19" s="45" t="s">
        <v>395</v>
      </c>
      <c r="F19" t="s">
        <v>339</v>
      </c>
    </row>
    <row r="20" spans="1:6" ht="30">
      <c r="A20" s="43">
        <v>1111040</v>
      </c>
      <c r="B20" s="44">
        <v>21012500</v>
      </c>
      <c r="C20" s="45" t="s">
        <v>340</v>
      </c>
      <c r="D20" s="46" t="s">
        <v>341</v>
      </c>
      <c r="E20" s="45" t="s">
        <v>342</v>
      </c>
      <c r="F20" t="s">
        <v>343</v>
      </c>
    </row>
    <row r="21" spans="1:6">
      <c r="A21" s="43">
        <v>1500000</v>
      </c>
      <c r="B21" s="44">
        <v>21012300</v>
      </c>
      <c r="C21" s="45" t="s">
        <v>347</v>
      </c>
      <c r="D21" s="46" t="s">
        <v>348</v>
      </c>
      <c r="E21" s="45" t="s">
        <v>349</v>
      </c>
      <c r="F21" t="s">
        <v>343</v>
      </c>
    </row>
    <row r="22" spans="1:6" ht="30">
      <c r="A22" s="43">
        <v>1900210</v>
      </c>
      <c r="B22" s="44">
        <v>22030100</v>
      </c>
      <c r="C22" s="45" t="s">
        <v>356</v>
      </c>
      <c r="D22" s="46" t="s">
        <v>357</v>
      </c>
      <c r="E22" s="45" t="s">
        <v>358</v>
      </c>
      <c r="F22" t="s">
        <v>359</v>
      </c>
    </row>
    <row r="23" spans="1:6" ht="30">
      <c r="A23" s="43">
        <v>1900550</v>
      </c>
      <c r="B23" s="44">
        <v>22030400</v>
      </c>
      <c r="C23" s="45" t="s">
        <v>382</v>
      </c>
      <c r="D23" s="46" t="s">
        <v>382</v>
      </c>
      <c r="E23" s="45" t="s">
        <v>383</v>
      </c>
      <c r="F23" t="s">
        <v>359</v>
      </c>
    </row>
    <row r="24" spans="1:6" ht="45">
      <c r="A24" s="43">
        <v>1900460</v>
      </c>
      <c r="B24" s="44">
        <v>22060400</v>
      </c>
      <c r="C24" s="45" t="s">
        <v>375</v>
      </c>
      <c r="D24" s="46" t="s">
        <v>376</v>
      </c>
      <c r="E24" s="45" t="s">
        <v>377</v>
      </c>
      <c r="F24" t="s">
        <v>378</v>
      </c>
    </row>
    <row r="25" spans="1:6" ht="60">
      <c r="A25" s="43">
        <v>1900540</v>
      </c>
      <c r="B25" s="44">
        <v>23030000</v>
      </c>
      <c r="C25" s="45" t="s">
        <v>379</v>
      </c>
      <c r="D25" s="46" t="s">
        <v>380</v>
      </c>
      <c r="E25" s="45" t="s">
        <v>381</v>
      </c>
      <c r="F25" t="s">
        <v>378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84"/>
  <sheetViews>
    <sheetView workbookViewId="0"/>
  </sheetViews>
  <sheetFormatPr defaultRowHeight="15"/>
  <cols>
    <col min="1" max="1" width="78.7109375" style="122" customWidth="1"/>
    <col min="2" max="3" width="17" style="122" customWidth="1"/>
    <col min="4" max="16384" width="9.140625" style="122"/>
  </cols>
  <sheetData>
    <row r="1" spans="1:3" s="124" customFormat="1" ht="30">
      <c r="A1" s="125" t="s">
        <v>1</v>
      </c>
      <c r="B1" s="125" t="s">
        <v>816</v>
      </c>
      <c r="C1" s="125" t="s">
        <v>817</v>
      </c>
    </row>
    <row r="3" spans="1:3">
      <c r="A3" s="122" t="s">
        <v>833</v>
      </c>
      <c r="B3" s="122" t="s">
        <v>834</v>
      </c>
    </row>
    <row r="4" spans="1:3">
      <c r="A4" s="122" t="s">
        <v>835</v>
      </c>
      <c r="B4" s="122" t="s">
        <v>836</v>
      </c>
    </row>
    <row r="5" spans="1:3">
      <c r="A5" s="122" t="s">
        <v>837</v>
      </c>
      <c r="B5" s="122" t="s">
        <v>838</v>
      </c>
    </row>
    <row r="6" spans="1:3">
      <c r="A6" s="122" t="s">
        <v>839</v>
      </c>
      <c r="B6" s="122" t="s">
        <v>840</v>
      </c>
      <c r="C6" s="122" t="s">
        <v>840</v>
      </c>
    </row>
    <row r="7" spans="1:3">
      <c r="A7" s="122" t="s">
        <v>841</v>
      </c>
      <c r="B7" s="122" t="s">
        <v>842</v>
      </c>
    </row>
    <row r="8" spans="1:3">
      <c r="A8" s="122" t="s">
        <v>843</v>
      </c>
      <c r="B8" s="122" t="s">
        <v>844</v>
      </c>
      <c r="C8" s="122" t="s">
        <v>844</v>
      </c>
    </row>
    <row r="9" spans="1:3">
      <c r="A9" s="122" t="s">
        <v>845</v>
      </c>
      <c r="B9" s="122" t="s">
        <v>846</v>
      </c>
      <c r="C9" s="122" t="s">
        <v>847</v>
      </c>
    </row>
    <row r="10" spans="1:3">
      <c r="A10" s="122" t="s">
        <v>848</v>
      </c>
      <c r="B10" s="122" t="s">
        <v>849</v>
      </c>
      <c r="C10" s="122" t="s">
        <v>850</v>
      </c>
    </row>
    <row r="11" spans="1:3">
      <c r="A11" s="122" t="s">
        <v>851</v>
      </c>
      <c r="B11" s="122" t="s">
        <v>852</v>
      </c>
      <c r="C11" s="122" t="s">
        <v>852</v>
      </c>
    </row>
    <row r="12" spans="1:3">
      <c r="A12" s="122" t="s">
        <v>853</v>
      </c>
      <c r="B12" s="122" t="s">
        <v>854</v>
      </c>
      <c r="C12" s="122" t="s">
        <v>1002</v>
      </c>
    </row>
    <row r="13" spans="1:3">
      <c r="A13" s="122" t="s">
        <v>855</v>
      </c>
      <c r="B13" s="122" t="s">
        <v>856</v>
      </c>
    </row>
    <row r="14" spans="1:3">
      <c r="A14" s="122" t="s">
        <v>857</v>
      </c>
      <c r="B14" s="122" t="s">
        <v>858</v>
      </c>
      <c r="C14" s="122" t="s">
        <v>858</v>
      </c>
    </row>
    <row r="15" spans="1:3">
      <c r="A15" s="122" t="s">
        <v>859</v>
      </c>
      <c r="B15" s="122" t="s">
        <v>860</v>
      </c>
      <c r="C15" s="122" t="s">
        <v>850</v>
      </c>
    </row>
    <row r="16" spans="1:3">
      <c r="A16" s="122" t="s">
        <v>861</v>
      </c>
      <c r="B16" s="122" t="s">
        <v>862</v>
      </c>
      <c r="C16" s="122" t="s">
        <v>850</v>
      </c>
    </row>
    <row r="17" spans="1:3">
      <c r="A17" s="122" t="s">
        <v>863</v>
      </c>
      <c r="B17" s="122" t="s">
        <v>864</v>
      </c>
      <c r="C17" s="122" t="s">
        <v>850</v>
      </c>
    </row>
    <row r="18" spans="1:3">
      <c r="A18" s="122" t="s">
        <v>865</v>
      </c>
      <c r="B18" s="122" t="s">
        <v>866</v>
      </c>
      <c r="C18" s="122" t="s">
        <v>850</v>
      </c>
    </row>
    <row r="19" spans="1:3">
      <c r="A19" s="122" t="s">
        <v>867</v>
      </c>
      <c r="B19" s="122" t="s">
        <v>868</v>
      </c>
      <c r="C19" s="122" t="s">
        <v>868</v>
      </c>
    </row>
    <row r="20" spans="1:3">
      <c r="A20" s="122" t="s">
        <v>869</v>
      </c>
      <c r="B20" s="122" t="s">
        <v>870</v>
      </c>
      <c r="C20" s="122" t="s">
        <v>850</v>
      </c>
    </row>
    <row r="21" spans="1:3">
      <c r="A21" s="122" t="s">
        <v>871</v>
      </c>
      <c r="B21" s="122" t="s">
        <v>872</v>
      </c>
    </row>
    <row r="22" spans="1:3">
      <c r="A22" s="122" t="s">
        <v>873</v>
      </c>
      <c r="B22" s="122" t="s">
        <v>874</v>
      </c>
      <c r="C22" s="122" t="s">
        <v>874</v>
      </c>
    </row>
    <row r="23" spans="1:3">
      <c r="A23" s="122" t="s">
        <v>875</v>
      </c>
      <c r="B23" s="122" t="s">
        <v>876</v>
      </c>
      <c r="C23" s="122" t="s">
        <v>877</v>
      </c>
    </row>
    <row r="24" spans="1:3">
      <c r="A24" s="122" t="s">
        <v>878</v>
      </c>
      <c r="B24" s="122" t="s">
        <v>879</v>
      </c>
      <c r="C24" s="122" t="s">
        <v>877</v>
      </c>
    </row>
    <row r="25" spans="1:3">
      <c r="A25" s="122" t="s">
        <v>880</v>
      </c>
      <c r="B25" s="122" t="s">
        <v>881</v>
      </c>
      <c r="C25" s="122" t="s">
        <v>882</v>
      </c>
    </row>
    <row r="26" spans="1:3">
      <c r="A26" s="122" t="s">
        <v>880</v>
      </c>
      <c r="B26" s="122" t="s">
        <v>883</v>
      </c>
      <c r="C26" s="122" t="s">
        <v>884</v>
      </c>
    </row>
    <row r="27" spans="1:3">
      <c r="A27" s="122" t="s">
        <v>885</v>
      </c>
      <c r="B27" s="122" t="s">
        <v>886</v>
      </c>
      <c r="C27" s="122" t="s">
        <v>886</v>
      </c>
    </row>
    <row r="28" spans="1:3">
      <c r="A28" s="122" t="s">
        <v>887</v>
      </c>
      <c r="B28" s="122" t="s">
        <v>888</v>
      </c>
      <c r="C28" s="122" t="s">
        <v>888</v>
      </c>
    </row>
    <row r="29" spans="1:3">
      <c r="A29" s="122" t="s">
        <v>889</v>
      </c>
      <c r="B29" s="122" t="s">
        <v>890</v>
      </c>
      <c r="C29" s="122" t="s">
        <v>890</v>
      </c>
    </row>
    <row r="30" spans="1:3">
      <c r="A30" s="122" t="s">
        <v>891</v>
      </c>
      <c r="B30" s="122" t="s">
        <v>892</v>
      </c>
      <c r="C30" s="122" t="s">
        <v>892</v>
      </c>
    </row>
    <row r="31" spans="1:3">
      <c r="A31" s="122" t="s">
        <v>893</v>
      </c>
      <c r="B31" s="122" t="s">
        <v>894</v>
      </c>
      <c r="C31" s="122" t="s">
        <v>894</v>
      </c>
    </row>
    <row r="32" spans="1:3">
      <c r="A32" s="122" t="s">
        <v>895</v>
      </c>
      <c r="B32" s="122" t="s">
        <v>896</v>
      </c>
      <c r="C32" s="122" t="s">
        <v>896</v>
      </c>
    </row>
    <row r="33" spans="1:3">
      <c r="A33" s="122" t="s">
        <v>897</v>
      </c>
      <c r="B33" s="122" t="s">
        <v>898</v>
      </c>
      <c r="C33" s="122" t="s">
        <v>898</v>
      </c>
    </row>
    <row r="34" spans="1:3">
      <c r="A34" s="122" t="s">
        <v>899</v>
      </c>
      <c r="B34" s="122" t="s">
        <v>900</v>
      </c>
      <c r="C34" s="122" t="s">
        <v>900</v>
      </c>
    </row>
    <row r="35" spans="1:3">
      <c r="A35" s="122" t="s">
        <v>901</v>
      </c>
      <c r="B35" s="122" t="s">
        <v>902</v>
      </c>
      <c r="C35" s="122" t="s">
        <v>902</v>
      </c>
    </row>
    <row r="36" spans="1:3">
      <c r="A36" s="122" t="s">
        <v>903</v>
      </c>
      <c r="B36" s="122" t="s">
        <v>904</v>
      </c>
      <c r="C36" s="122" t="s">
        <v>904</v>
      </c>
    </row>
    <row r="37" spans="1:3">
      <c r="A37" s="122" t="s">
        <v>905</v>
      </c>
      <c r="B37" s="122" t="s">
        <v>906</v>
      </c>
      <c r="C37" s="122" t="s">
        <v>906</v>
      </c>
    </row>
    <row r="38" spans="1:3">
      <c r="A38" s="122" t="s">
        <v>907</v>
      </c>
      <c r="B38" s="122" t="s">
        <v>908</v>
      </c>
      <c r="C38" s="122" t="s">
        <v>908</v>
      </c>
    </row>
    <row r="39" spans="1:3">
      <c r="A39" s="122" t="s">
        <v>909</v>
      </c>
      <c r="B39" s="122" t="s">
        <v>910</v>
      </c>
      <c r="C39" s="122" t="s">
        <v>910</v>
      </c>
    </row>
    <row r="40" spans="1:3">
      <c r="A40" s="122" t="s">
        <v>911</v>
      </c>
      <c r="B40" s="122" t="s">
        <v>912</v>
      </c>
      <c r="C40" s="122" t="s">
        <v>912</v>
      </c>
    </row>
    <row r="41" spans="1:3" ht="30">
      <c r="A41" s="124" t="s">
        <v>913</v>
      </c>
      <c r="B41" s="122" t="s">
        <v>914</v>
      </c>
      <c r="C41" s="122" t="s">
        <v>914</v>
      </c>
    </row>
    <row r="42" spans="1:3">
      <c r="A42" s="122" t="s">
        <v>915</v>
      </c>
      <c r="B42" s="122" t="s">
        <v>916</v>
      </c>
      <c r="C42" s="122" t="s">
        <v>916</v>
      </c>
    </row>
    <row r="43" spans="1:3">
      <c r="A43" s="122" t="s">
        <v>915</v>
      </c>
      <c r="B43" s="122" t="s">
        <v>917</v>
      </c>
    </row>
    <row r="44" spans="1:3">
      <c r="A44" s="122" t="s">
        <v>918</v>
      </c>
      <c r="B44" s="122" t="s">
        <v>919</v>
      </c>
      <c r="C44" s="122" t="s">
        <v>919</v>
      </c>
    </row>
    <row r="45" spans="1:3">
      <c r="A45" s="122" t="s">
        <v>920</v>
      </c>
      <c r="B45" s="122" t="s">
        <v>921</v>
      </c>
    </row>
    <row r="46" spans="1:3">
      <c r="A46" s="122" t="s">
        <v>922</v>
      </c>
      <c r="B46" s="122" t="s">
        <v>923</v>
      </c>
    </row>
    <row r="47" spans="1:3">
      <c r="A47" s="122" t="s">
        <v>924</v>
      </c>
      <c r="B47" s="122" t="s">
        <v>925</v>
      </c>
      <c r="C47" s="122" t="s">
        <v>925</v>
      </c>
    </row>
    <row r="48" spans="1:3">
      <c r="A48" s="122" t="s">
        <v>926</v>
      </c>
      <c r="B48" s="122" t="s">
        <v>927</v>
      </c>
    </row>
    <row r="49" spans="1:3">
      <c r="A49" s="122" t="s">
        <v>928</v>
      </c>
      <c r="B49" s="122" t="s">
        <v>929</v>
      </c>
      <c r="C49" s="122" t="s">
        <v>929</v>
      </c>
    </row>
    <row r="50" spans="1:3">
      <c r="A50" s="122" t="s">
        <v>930</v>
      </c>
      <c r="B50" s="122" t="s">
        <v>931</v>
      </c>
      <c r="C50" s="122" t="s">
        <v>931</v>
      </c>
    </row>
    <row r="51" spans="1:3">
      <c r="A51" s="122" t="s">
        <v>932</v>
      </c>
      <c r="B51" s="122" t="s">
        <v>933</v>
      </c>
      <c r="C51" s="122" t="s">
        <v>933</v>
      </c>
    </row>
    <row r="52" spans="1:3">
      <c r="A52" s="122" t="s">
        <v>934</v>
      </c>
      <c r="B52" s="122" t="s">
        <v>935</v>
      </c>
      <c r="C52" s="122" t="s">
        <v>935</v>
      </c>
    </row>
    <row r="53" spans="1:3">
      <c r="A53" s="122" t="s">
        <v>936</v>
      </c>
      <c r="B53" s="122" t="s">
        <v>937</v>
      </c>
      <c r="C53" s="122" t="s">
        <v>937</v>
      </c>
    </row>
    <row r="54" spans="1:3">
      <c r="A54" s="122" t="s">
        <v>938</v>
      </c>
      <c r="B54" s="122" t="s">
        <v>939</v>
      </c>
      <c r="C54" s="122" t="s">
        <v>939</v>
      </c>
    </row>
    <row r="55" spans="1:3">
      <c r="A55" s="122" t="s">
        <v>940</v>
      </c>
      <c r="B55" s="122" t="s">
        <v>941</v>
      </c>
      <c r="C55" s="122" t="s">
        <v>941</v>
      </c>
    </row>
    <row r="56" spans="1:3">
      <c r="A56" s="122" t="s">
        <v>942</v>
      </c>
      <c r="B56" s="122" t="s">
        <v>943</v>
      </c>
      <c r="C56" s="122" t="s">
        <v>943</v>
      </c>
    </row>
    <row r="57" spans="1:3">
      <c r="A57" s="122" t="s">
        <v>944</v>
      </c>
      <c r="B57" s="122" t="s">
        <v>945</v>
      </c>
      <c r="C57" s="122" t="s">
        <v>945</v>
      </c>
    </row>
    <row r="58" spans="1:3">
      <c r="A58" s="122" t="s">
        <v>946</v>
      </c>
      <c r="B58" s="122" t="s">
        <v>947</v>
      </c>
      <c r="C58" s="122" t="s">
        <v>947</v>
      </c>
    </row>
    <row r="59" spans="1:3">
      <c r="A59" s="122" t="s">
        <v>948</v>
      </c>
      <c r="B59" s="122" t="s">
        <v>949</v>
      </c>
      <c r="C59" s="122" t="s">
        <v>850</v>
      </c>
    </row>
    <row r="60" spans="1:3">
      <c r="A60" s="122" t="s">
        <v>950</v>
      </c>
      <c r="B60" s="122" t="s">
        <v>951</v>
      </c>
      <c r="C60" s="122" t="s">
        <v>951</v>
      </c>
    </row>
    <row r="61" spans="1:3">
      <c r="A61" s="122" t="s">
        <v>952</v>
      </c>
      <c r="B61" s="122" t="s">
        <v>953</v>
      </c>
      <c r="C61" s="122" t="s">
        <v>850</v>
      </c>
    </row>
    <row r="62" spans="1:3">
      <c r="A62" s="122" t="s">
        <v>954</v>
      </c>
      <c r="B62" s="122" t="s">
        <v>884</v>
      </c>
      <c r="C62" s="122" t="s">
        <v>884</v>
      </c>
    </row>
    <row r="63" spans="1:3">
      <c r="A63" s="122" t="s">
        <v>955</v>
      </c>
      <c r="B63" s="122" t="s">
        <v>956</v>
      </c>
      <c r="C63" s="122" t="s">
        <v>957</v>
      </c>
    </row>
    <row r="64" spans="1:3">
      <c r="A64" s="122" t="s">
        <v>958</v>
      </c>
      <c r="B64" s="122" t="s">
        <v>959</v>
      </c>
      <c r="C64" s="122" t="s">
        <v>960</v>
      </c>
    </row>
    <row r="65" spans="1:3">
      <c r="A65" s="122" t="s">
        <v>961</v>
      </c>
      <c r="B65" s="122" t="s">
        <v>962</v>
      </c>
      <c r="C65" s="122" t="s">
        <v>962</v>
      </c>
    </row>
    <row r="66" spans="1:3">
      <c r="A66" s="122" t="s">
        <v>963</v>
      </c>
      <c r="B66" s="122" t="s">
        <v>964</v>
      </c>
      <c r="C66" s="122" t="s">
        <v>965</v>
      </c>
    </row>
    <row r="67" spans="1:3">
      <c r="A67" s="122" t="s">
        <v>966</v>
      </c>
      <c r="B67" s="122" t="s">
        <v>967</v>
      </c>
      <c r="C67" s="122" t="s">
        <v>850</v>
      </c>
    </row>
    <row r="68" spans="1:3">
      <c r="A68" s="122" t="s">
        <v>968</v>
      </c>
      <c r="B68" s="122" t="s">
        <v>969</v>
      </c>
      <c r="C68" s="122" t="s">
        <v>969</v>
      </c>
    </row>
    <row r="69" spans="1:3">
      <c r="A69" s="122" t="s">
        <v>970</v>
      </c>
      <c r="B69" s="122" t="s">
        <v>971</v>
      </c>
      <c r="C69" s="122" t="s">
        <v>971</v>
      </c>
    </row>
    <row r="70" spans="1:3">
      <c r="A70" s="122" t="s">
        <v>972</v>
      </c>
      <c r="B70" s="122" t="s">
        <v>973</v>
      </c>
      <c r="C70" s="122" t="s">
        <v>973</v>
      </c>
    </row>
    <row r="71" spans="1:3">
      <c r="A71" s="122" t="s">
        <v>974</v>
      </c>
      <c r="B71" s="122" t="s">
        <v>975</v>
      </c>
      <c r="C71" s="122" t="s">
        <v>975</v>
      </c>
    </row>
    <row r="72" spans="1:3">
      <c r="A72" s="122" t="s">
        <v>976</v>
      </c>
      <c r="B72" s="122" t="s">
        <v>977</v>
      </c>
      <c r="C72" s="122" t="s">
        <v>850</v>
      </c>
    </row>
    <row r="73" spans="1:3">
      <c r="A73" s="122" t="s">
        <v>978</v>
      </c>
      <c r="B73" s="122" t="s">
        <v>979</v>
      </c>
      <c r="C73" s="122" t="s">
        <v>979</v>
      </c>
    </row>
    <row r="74" spans="1:3">
      <c r="A74" s="122" t="s">
        <v>980</v>
      </c>
      <c r="B74" s="122" t="s">
        <v>981</v>
      </c>
      <c r="C74" s="122" t="s">
        <v>981</v>
      </c>
    </row>
    <row r="75" spans="1:3">
      <c r="A75" s="122" t="s">
        <v>982</v>
      </c>
      <c r="B75" s="122" t="s">
        <v>882</v>
      </c>
      <c r="C75" s="122" t="s">
        <v>882</v>
      </c>
    </row>
    <row r="76" spans="1:3">
      <c r="A76" s="122" t="s">
        <v>983</v>
      </c>
      <c r="B76" s="122" t="s">
        <v>984</v>
      </c>
      <c r="C76" s="122" t="s">
        <v>984</v>
      </c>
    </row>
    <row r="77" spans="1:3">
      <c r="A77" s="122" t="s">
        <v>985</v>
      </c>
      <c r="B77" s="122" t="s">
        <v>986</v>
      </c>
      <c r="C77" s="122" t="s">
        <v>986</v>
      </c>
    </row>
    <row r="78" spans="1:3">
      <c r="A78" s="122" t="s">
        <v>987</v>
      </c>
      <c r="B78" s="122" t="s">
        <v>988</v>
      </c>
      <c r="C78" s="122" t="s">
        <v>988</v>
      </c>
    </row>
    <row r="79" spans="1:3">
      <c r="A79" s="122" t="s">
        <v>989</v>
      </c>
      <c r="B79" s="122" t="s">
        <v>990</v>
      </c>
      <c r="C79" s="122" t="s">
        <v>990</v>
      </c>
    </row>
    <row r="80" spans="1:3">
      <c r="A80" s="122" t="s">
        <v>991</v>
      </c>
      <c r="B80" s="122" t="s">
        <v>992</v>
      </c>
      <c r="C80" s="122" t="s">
        <v>992</v>
      </c>
    </row>
    <row r="81" spans="1:3">
      <c r="A81" s="122" t="s">
        <v>993</v>
      </c>
      <c r="B81" s="122" t="s">
        <v>994</v>
      </c>
      <c r="C81" s="122" t="s">
        <v>994</v>
      </c>
    </row>
    <row r="82" spans="1:3">
      <c r="A82" s="122" t="s">
        <v>995</v>
      </c>
      <c r="B82" s="122" t="s">
        <v>996</v>
      </c>
      <c r="C82" s="122" t="s">
        <v>996</v>
      </c>
    </row>
    <row r="83" spans="1:3">
      <c r="A83" s="122" t="s">
        <v>997</v>
      </c>
      <c r="B83" s="122" t="s">
        <v>998</v>
      </c>
      <c r="C83" s="122" t="s">
        <v>998</v>
      </c>
    </row>
    <row r="84" spans="1:3">
      <c r="A84" s="122" t="s">
        <v>999</v>
      </c>
      <c r="B84" s="122" t="s">
        <v>1000</v>
      </c>
      <c r="C84" s="122" t="s">
        <v>1000</v>
      </c>
    </row>
    <row r="85" spans="1:3">
      <c r="A85" s="122" t="s">
        <v>1388</v>
      </c>
      <c r="B85" s="122" t="s">
        <v>1001</v>
      </c>
      <c r="C85" s="122" t="s">
        <v>1002</v>
      </c>
    </row>
    <row r="86" spans="1:3">
      <c r="A86" s="122" t="s">
        <v>1003</v>
      </c>
      <c r="B86" s="122" t="s">
        <v>1004</v>
      </c>
      <c r="C86" s="122" t="s">
        <v>937</v>
      </c>
    </row>
    <row r="87" spans="1:3">
      <c r="A87" s="122" t="s">
        <v>1005</v>
      </c>
      <c r="B87" s="122" t="s">
        <v>1006</v>
      </c>
      <c r="C87" s="122" t="s">
        <v>951</v>
      </c>
    </row>
    <row r="88" spans="1:3">
      <c r="A88" s="122" t="s">
        <v>1389</v>
      </c>
      <c r="B88" s="122" t="s">
        <v>1007</v>
      </c>
      <c r="C88" s="122" t="s">
        <v>1002</v>
      </c>
    </row>
    <row r="89" spans="1:3">
      <c r="A89" s="122" t="s">
        <v>1008</v>
      </c>
      <c r="B89" s="122" t="s">
        <v>1009</v>
      </c>
      <c r="C89" s="122" t="s">
        <v>847</v>
      </c>
    </row>
    <row r="90" spans="1:3">
      <c r="A90" s="122" t="s">
        <v>1010</v>
      </c>
      <c r="B90" s="122" t="s">
        <v>1011</v>
      </c>
      <c r="C90" s="122" t="s">
        <v>971</v>
      </c>
    </row>
    <row r="91" spans="1:3">
      <c r="A91" s="122" t="s">
        <v>1012</v>
      </c>
      <c r="B91" s="122" t="s">
        <v>1013</v>
      </c>
      <c r="C91" s="122" t="s">
        <v>847</v>
      </c>
    </row>
    <row r="92" spans="1:3">
      <c r="A92" s="122" t="s">
        <v>1014</v>
      </c>
      <c r="B92" s="122" t="s">
        <v>1015</v>
      </c>
      <c r="C92" s="122" t="s">
        <v>984</v>
      </c>
    </row>
    <row r="93" spans="1:3">
      <c r="A93" s="122" t="s">
        <v>1016</v>
      </c>
      <c r="B93" s="122" t="s">
        <v>1017</v>
      </c>
      <c r="C93" s="122" t="s">
        <v>1002</v>
      </c>
    </row>
    <row r="94" spans="1:3">
      <c r="A94" s="122" t="s">
        <v>1018</v>
      </c>
      <c r="B94" s="122" t="s">
        <v>1019</v>
      </c>
      <c r="C94" s="122" t="s">
        <v>1019</v>
      </c>
    </row>
    <row r="95" spans="1:3">
      <c r="A95" s="122" t="s">
        <v>1020</v>
      </c>
      <c r="B95" s="122" t="s">
        <v>1021</v>
      </c>
      <c r="C95" s="122" t="s">
        <v>1022</v>
      </c>
    </row>
    <row r="96" spans="1:3">
      <c r="A96" s="122" t="s">
        <v>1023</v>
      </c>
      <c r="B96" s="122" t="s">
        <v>1024</v>
      </c>
      <c r="C96" s="122" t="s">
        <v>1022</v>
      </c>
    </row>
    <row r="97" spans="1:3">
      <c r="A97" s="122" t="s">
        <v>1025</v>
      </c>
      <c r="B97" s="122" t="s">
        <v>1026</v>
      </c>
      <c r="C97" s="122" t="s">
        <v>1022</v>
      </c>
    </row>
    <row r="98" spans="1:3">
      <c r="A98" s="122" t="s">
        <v>1027</v>
      </c>
      <c r="B98" s="122" t="s">
        <v>1028</v>
      </c>
      <c r="C98" s="122" t="s">
        <v>1028</v>
      </c>
    </row>
    <row r="99" spans="1:3">
      <c r="A99" s="122" t="s">
        <v>1029</v>
      </c>
      <c r="B99" s="122" t="s">
        <v>1030</v>
      </c>
      <c r="C99" s="122" t="s">
        <v>1030</v>
      </c>
    </row>
    <row r="100" spans="1:3">
      <c r="A100" s="122" t="s">
        <v>1031</v>
      </c>
      <c r="B100" s="122" t="s">
        <v>1032</v>
      </c>
      <c r="C100" s="122" t="s">
        <v>1022</v>
      </c>
    </row>
    <row r="101" spans="1:3">
      <c r="A101" s="122" t="s">
        <v>1033</v>
      </c>
      <c r="B101" s="122" t="s">
        <v>1034</v>
      </c>
      <c r="C101" s="122" t="s">
        <v>1022</v>
      </c>
    </row>
    <row r="102" spans="1:3">
      <c r="A102" s="122" t="s">
        <v>1035</v>
      </c>
      <c r="B102" s="122" t="s">
        <v>1036</v>
      </c>
      <c r="C102" s="122" t="s">
        <v>1022</v>
      </c>
    </row>
    <row r="103" spans="1:3">
      <c r="A103" s="122" t="s">
        <v>1037</v>
      </c>
      <c r="B103" s="122" t="s">
        <v>1038</v>
      </c>
      <c r="C103" s="122" t="s">
        <v>1022</v>
      </c>
    </row>
    <row r="104" spans="1:3">
      <c r="A104" s="122" t="s">
        <v>1039</v>
      </c>
      <c r="B104" s="122" t="s">
        <v>1040</v>
      </c>
      <c r="C104" s="122" t="s">
        <v>1022</v>
      </c>
    </row>
    <row r="105" spans="1:3">
      <c r="A105" s="122" t="s">
        <v>1041</v>
      </c>
      <c r="B105" s="122" t="s">
        <v>1042</v>
      </c>
      <c r="C105" s="122" t="s">
        <v>1022</v>
      </c>
    </row>
    <row r="106" spans="1:3">
      <c r="A106" s="122" t="s">
        <v>1043</v>
      </c>
      <c r="B106" s="122" t="s">
        <v>1044</v>
      </c>
      <c r="C106" s="122" t="s">
        <v>1022</v>
      </c>
    </row>
    <row r="107" spans="1:3">
      <c r="A107" s="122" t="s">
        <v>1045</v>
      </c>
      <c r="B107" s="122" t="s">
        <v>1046</v>
      </c>
      <c r="C107" s="122" t="s">
        <v>1022</v>
      </c>
    </row>
    <row r="108" spans="1:3">
      <c r="A108" s="122" t="s">
        <v>1047</v>
      </c>
      <c r="B108" s="122" t="s">
        <v>1048</v>
      </c>
      <c r="C108" s="122" t="s">
        <v>1022</v>
      </c>
    </row>
    <row r="109" spans="1:3">
      <c r="A109" s="122" t="s">
        <v>1049</v>
      </c>
      <c r="B109" s="122" t="s">
        <v>1050</v>
      </c>
      <c r="C109" s="122" t="s">
        <v>1051</v>
      </c>
    </row>
    <row r="110" spans="1:3">
      <c r="A110" s="122" t="s">
        <v>1052</v>
      </c>
      <c r="B110" s="122" t="s">
        <v>1053</v>
      </c>
      <c r="C110" s="122" t="s">
        <v>1022</v>
      </c>
    </row>
    <row r="111" spans="1:3" ht="30">
      <c r="A111" s="124" t="s">
        <v>1054</v>
      </c>
      <c r="B111" s="122" t="s">
        <v>1055</v>
      </c>
      <c r="C111" s="122" t="s">
        <v>1022</v>
      </c>
    </row>
    <row r="112" spans="1:3">
      <c r="A112" s="122" t="s">
        <v>1056</v>
      </c>
      <c r="B112" s="122" t="s">
        <v>1057</v>
      </c>
      <c r="C112" s="122" t="s">
        <v>1057</v>
      </c>
    </row>
    <row r="113" spans="1:3">
      <c r="A113" s="122" t="s">
        <v>1058</v>
      </c>
      <c r="B113" s="122" t="s">
        <v>1059</v>
      </c>
      <c r="C113" s="122" t="s">
        <v>1022</v>
      </c>
    </row>
    <row r="114" spans="1:3">
      <c r="A114" s="122" t="s">
        <v>1060</v>
      </c>
      <c r="B114" s="122" t="s">
        <v>1061</v>
      </c>
      <c r="C114" s="122" t="s">
        <v>1022</v>
      </c>
    </row>
    <row r="115" spans="1:3">
      <c r="A115" s="122" t="s">
        <v>1062</v>
      </c>
      <c r="B115" s="122" t="s">
        <v>1063</v>
      </c>
      <c r="C115" s="122" t="s">
        <v>1022</v>
      </c>
    </row>
    <row r="116" spans="1:3">
      <c r="A116" s="122" t="s">
        <v>1064</v>
      </c>
      <c r="B116" s="122" t="s">
        <v>1065</v>
      </c>
      <c r="C116" s="122" t="s">
        <v>1022</v>
      </c>
    </row>
    <row r="117" spans="1:3">
      <c r="A117" s="122" t="s">
        <v>1066</v>
      </c>
      <c r="B117" s="122" t="s">
        <v>1067</v>
      </c>
      <c r="C117" s="122" t="s">
        <v>1022</v>
      </c>
    </row>
    <row r="118" spans="1:3">
      <c r="A118" s="122" t="s">
        <v>1068</v>
      </c>
      <c r="B118" s="122" t="s">
        <v>1069</v>
      </c>
      <c r="C118" s="122" t="s">
        <v>1070</v>
      </c>
    </row>
    <row r="119" spans="1:3">
      <c r="A119" s="122" t="s">
        <v>1071</v>
      </c>
      <c r="B119" s="122" t="s">
        <v>1072</v>
      </c>
      <c r="C119" s="122" t="s">
        <v>1022</v>
      </c>
    </row>
    <row r="120" spans="1:3">
      <c r="A120" s="122" t="s">
        <v>1073</v>
      </c>
      <c r="B120" s="122" t="s">
        <v>1074</v>
      </c>
      <c r="C120" s="122" t="s">
        <v>1074</v>
      </c>
    </row>
    <row r="121" spans="1:3">
      <c r="A121" s="122" t="s">
        <v>1075</v>
      </c>
      <c r="B121" s="122" t="s">
        <v>1076</v>
      </c>
      <c r="C121" s="122" t="s">
        <v>1076</v>
      </c>
    </row>
    <row r="122" spans="1:3">
      <c r="A122" s="122" t="s">
        <v>1077</v>
      </c>
      <c r="B122" s="122" t="s">
        <v>1078</v>
      </c>
      <c r="C122" s="122" t="s">
        <v>1078</v>
      </c>
    </row>
    <row r="123" spans="1:3">
      <c r="A123" s="122" t="s">
        <v>1079</v>
      </c>
      <c r="B123" s="122" t="s">
        <v>1080</v>
      </c>
      <c r="C123" s="122" t="s">
        <v>1022</v>
      </c>
    </row>
    <row r="124" spans="1:3">
      <c r="A124" s="122" t="s">
        <v>1081</v>
      </c>
      <c r="B124" s="122" t="s">
        <v>1082</v>
      </c>
      <c r="C124" s="122" t="s">
        <v>1022</v>
      </c>
    </row>
    <row r="125" spans="1:3">
      <c r="A125" s="122" t="s">
        <v>1083</v>
      </c>
      <c r="B125" s="122" t="s">
        <v>1084</v>
      </c>
      <c r="C125" s="122" t="s">
        <v>1022</v>
      </c>
    </row>
    <row r="126" spans="1:3">
      <c r="A126" s="122" t="s">
        <v>1085</v>
      </c>
      <c r="B126" s="122" t="s">
        <v>1086</v>
      </c>
      <c r="C126" s="122" t="s">
        <v>1086</v>
      </c>
    </row>
    <row r="127" spans="1:3">
      <c r="A127" s="122" t="s">
        <v>1087</v>
      </c>
      <c r="B127" s="122" t="s">
        <v>1088</v>
      </c>
      <c r="C127" s="122" t="s">
        <v>1051</v>
      </c>
    </row>
    <row r="128" spans="1:3">
      <c r="A128" s="122" t="s">
        <v>1089</v>
      </c>
      <c r="B128" s="122" t="s">
        <v>1090</v>
      </c>
      <c r="C128" s="122" t="s">
        <v>965</v>
      </c>
    </row>
    <row r="129" spans="1:3" ht="30">
      <c r="A129" s="124" t="s">
        <v>1091</v>
      </c>
      <c r="B129" s="122" t="s">
        <v>1092</v>
      </c>
      <c r="C129" s="122" t="s">
        <v>1092</v>
      </c>
    </row>
    <row r="130" spans="1:3" ht="30">
      <c r="A130" s="124" t="s">
        <v>1093</v>
      </c>
      <c r="B130" s="122" t="s">
        <v>1094</v>
      </c>
      <c r="C130" s="122" t="s">
        <v>1094</v>
      </c>
    </row>
    <row r="131" spans="1:3" ht="30">
      <c r="A131" s="124" t="s">
        <v>1095</v>
      </c>
      <c r="B131" s="122" t="s">
        <v>1096</v>
      </c>
      <c r="C131" s="122" t="s">
        <v>1096</v>
      </c>
    </row>
    <row r="132" spans="1:3">
      <c r="A132" s="122" t="s">
        <v>1097</v>
      </c>
      <c r="B132" s="122" t="s">
        <v>1098</v>
      </c>
      <c r="C132" s="122" t="s">
        <v>1099</v>
      </c>
    </row>
    <row r="133" spans="1:3" ht="30">
      <c r="A133" s="124" t="s">
        <v>1100</v>
      </c>
      <c r="B133" s="122" t="s">
        <v>1101</v>
      </c>
      <c r="C133" s="122" t="s">
        <v>1101</v>
      </c>
    </row>
    <row r="134" spans="1:3">
      <c r="A134" s="122" t="s">
        <v>1102</v>
      </c>
      <c r="B134" s="122" t="s">
        <v>1103</v>
      </c>
      <c r="C134" s="122" t="s">
        <v>1103</v>
      </c>
    </row>
    <row r="135" spans="1:3">
      <c r="A135" s="122" t="s">
        <v>1395</v>
      </c>
      <c r="B135" s="122" t="s">
        <v>1396</v>
      </c>
      <c r="C135" s="122" t="s">
        <v>943</v>
      </c>
    </row>
    <row r="136" spans="1:3">
      <c r="A136" s="122" t="s">
        <v>1104</v>
      </c>
      <c r="B136" s="122" t="s">
        <v>1105</v>
      </c>
      <c r="C136" s="122" t="s">
        <v>1099</v>
      </c>
    </row>
    <row r="137" spans="1:3">
      <c r="A137" s="124" t="s">
        <v>1106</v>
      </c>
      <c r="B137" s="122" t="s">
        <v>1107</v>
      </c>
      <c r="C137" s="122" t="s">
        <v>1108</v>
      </c>
    </row>
    <row r="138" spans="1:3" ht="60">
      <c r="A138" s="124" t="s">
        <v>1109</v>
      </c>
      <c r="B138" s="122" t="s">
        <v>1110</v>
      </c>
      <c r="C138" s="122" t="s">
        <v>868</v>
      </c>
    </row>
    <row r="139" spans="1:3">
      <c r="A139" s="122" t="s">
        <v>1111</v>
      </c>
      <c r="B139" s="122" t="s">
        <v>1112</v>
      </c>
      <c r="C139" s="122" t="s">
        <v>850</v>
      </c>
    </row>
    <row r="140" spans="1:3">
      <c r="A140" s="122" t="s">
        <v>1113</v>
      </c>
      <c r="B140" s="122" t="s">
        <v>1114</v>
      </c>
      <c r="C140" s="122" t="s">
        <v>850</v>
      </c>
    </row>
    <row r="141" spans="1:3">
      <c r="A141" s="122" t="s">
        <v>1115</v>
      </c>
      <c r="B141" s="122" t="s">
        <v>1116</v>
      </c>
      <c r="C141" s="122" t="s">
        <v>1108</v>
      </c>
    </row>
    <row r="142" spans="1:3">
      <c r="A142" s="122" t="s">
        <v>1117</v>
      </c>
      <c r="B142" s="122" t="s">
        <v>1118</v>
      </c>
      <c r="C142" s="122" t="s">
        <v>1119</v>
      </c>
    </row>
    <row r="143" spans="1:3">
      <c r="A143" s="122" t="s">
        <v>1120</v>
      </c>
      <c r="B143" s="122" t="s">
        <v>1121</v>
      </c>
      <c r="C143" s="122" t="s">
        <v>1121</v>
      </c>
    </row>
    <row r="144" spans="1:3">
      <c r="A144" s="122" t="s">
        <v>1122</v>
      </c>
      <c r="B144" s="122" t="s">
        <v>1123</v>
      </c>
      <c r="C144" s="122" t="s">
        <v>850</v>
      </c>
    </row>
    <row r="145" spans="1:3">
      <c r="A145" s="122" t="s">
        <v>1124</v>
      </c>
      <c r="B145" s="122" t="s">
        <v>1125</v>
      </c>
    </row>
    <row r="146" spans="1:3">
      <c r="A146" s="122" t="s">
        <v>4</v>
      </c>
      <c r="B146" s="122" t="s">
        <v>1126</v>
      </c>
    </row>
    <row r="147" spans="1:3">
      <c r="A147" s="122" t="s">
        <v>1127</v>
      </c>
      <c r="B147" s="122" t="s">
        <v>1128</v>
      </c>
      <c r="C147" s="122" t="s">
        <v>877</v>
      </c>
    </row>
    <row r="148" spans="1:3">
      <c r="A148" s="122" t="s">
        <v>1129</v>
      </c>
      <c r="B148" s="122" t="s">
        <v>1130</v>
      </c>
      <c r="C148" s="122" t="s">
        <v>1130</v>
      </c>
    </row>
    <row r="149" spans="1:3">
      <c r="A149" s="122" t="s">
        <v>1131</v>
      </c>
      <c r="B149" s="122" t="s">
        <v>1132</v>
      </c>
      <c r="C149" s="122" t="s">
        <v>1132</v>
      </c>
    </row>
    <row r="150" spans="1:3">
      <c r="A150" s="122" t="s">
        <v>1133</v>
      </c>
      <c r="B150" s="122" t="s">
        <v>1134</v>
      </c>
      <c r="C150" s="122" t="s">
        <v>1130</v>
      </c>
    </row>
    <row r="151" spans="1:3">
      <c r="A151" s="122" t="s">
        <v>1135</v>
      </c>
      <c r="B151" s="122" t="s">
        <v>1136</v>
      </c>
      <c r="C151" s="122" t="s">
        <v>965</v>
      </c>
    </row>
    <row r="152" spans="1:3">
      <c r="A152" s="122" t="s">
        <v>1137</v>
      </c>
      <c r="B152" s="122" t="s">
        <v>1138</v>
      </c>
      <c r="C152" s="122" t="s">
        <v>1138</v>
      </c>
    </row>
    <row r="153" spans="1:3">
      <c r="A153" s="122" t="s">
        <v>1139</v>
      </c>
      <c r="B153" s="122" t="s">
        <v>1140</v>
      </c>
      <c r="C153" s="122" t="s">
        <v>1140</v>
      </c>
    </row>
    <row r="154" spans="1:3">
      <c r="A154" s="122" t="s">
        <v>1390</v>
      </c>
      <c r="B154" s="122" t="s">
        <v>1141</v>
      </c>
      <c r="C154" s="122" t="s">
        <v>1070</v>
      </c>
    </row>
    <row r="155" spans="1:3">
      <c r="A155" s="122" t="s">
        <v>1142</v>
      </c>
      <c r="B155" s="122" t="s">
        <v>1143</v>
      </c>
      <c r="C155" s="122" t="s">
        <v>1143</v>
      </c>
    </row>
    <row r="156" spans="1:3">
      <c r="A156" s="122" t="s">
        <v>1391</v>
      </c>
      <c r="B156" s="122" t="s">
        <v>1144</v>
      </c>
      <c r="C156" s="122" t="s">
        <v>1070</v>
      </c>
    </row>
    <row r="157" spans="1:3">
      <c r="A157" s="122" t="s">
        <v>1145</v>
      </c>
      <c r="B157" s="122" t="s">
        <v>1146</v>
      </c>
      <c r="C157" s="122" t="s">
        <v>1051</v>
      </c>
    </row>
    <row r="158" spans="1:3">
      <c r="A158" s="122" t="s">
        <v>1147</v>
      </c>
      <c r="B158" s="122" t="s">
        <v>1148</v>
      </c>
      <c r="C158" s="122" t="s">
        <v>1070</v>
      </c>
    </row>
    <row r="159" spans="1:3">
      <c r="A159" s="122" t="s">
        <v>1392</v>
      </c>
      <c r="B159" s="122" t="s">
        <v>1149</v>
      </c>
      <c r="C159" s="122" t="s">
        <v>1070</v>
      </c>
    </row>
    <row r="160" spans="1:3">
      <c r="A160" s="122" t="s">
        <v>1150</v>
      </c>
      <c r="B160" s="122" t="s">
        <v>1151</v>
      </c>
      <c r="C160" s="122" t="s">
        <v>1051</v>
      </c>
    </row>
    <row r="161" spans="1:3">
      <c r="A161" s="122" t="s">
        <v>1152</v>
      </c>
      <c r="B161" s="122" t="s">
        <v>1153</v>
      </c>
      <c r="C161" s="122" t="s">
        <v>1099</v>
      </c>
    </row>
    <row r="162" spans="1:3">
      <c r="A162" s="122" t="s">
        <v>1154</v>
      </c>
      <c r="B162" s="122" t="s">
        <v>1155</v>
      </c>
      <c r="C162" s="122" t="s">
        <v>1156</v>
      </c>
    </row>
    <row r="163" spans="1:3">
      <c r="A163" s="122" t="s">
        <v>1157</v>
      </c>
      <c r="B163" s="122" t="s">
        <v>1158</v>
      </c>
      <c r="C163" s="122" t="s">
        <v>1158</v>
      </c>
    </row>
    <row r="164" spans="1:3">
      <c r="A164" s="122" t="s">
        <v>1393</v>
      </c>
      <c r="B164" s="122" t="s">
        <v>1159</v>
      </c>
      <c r="C164" s="122" t="s">
        <v>1070</v>
      </c>
    </row>
    <row r="165" spans="1:3">
      <c r="A165" s="122" t="s">
        <v>1160</v>
      </c>
      <c r="B165" s="122" t="s">
        <v>1161</v>
      </c>
      <c r="C165" s="122" t="s">
        <v>1156</v>
      </c>
    </row>
    <row r="166" spans="1:3">
      <c r="A166" s="122" t="s">
        <v>1397</v>
      </c>
      <c r="B166" s="122" t="s">
        <v>1398</v>
      </c>
      <c r="C166" s="122" t="s">
        <v>943</v>
      </c>
    </row>
    <row r="167" spans="1:3">
      <c r="A167" s="122" t="s">
        <v>1162</v>
      </c>
      <c r="B167" s="122" t="s">
        <v>1163</v>
      </c>
      <c r="C167" s="122" t="s">
        <v>1099</v>
      </c>
    </row>
    <row r="168" spans="1:3">
      <c r="A168" s="122" t="s">
        <v>1164</v>
      </c>
      <c r="B168" s="122" t="s">
        <v>1165</v>
      </c>
      <c r="C168" s="122" t="s">
        <v>1156</v>
      </c>
    </row>
    <row r="169" spans="1:3">
      <c r="A169" s="122" t="s">
        <v>1166</v>
      </c>
      <c r="B169" s="122" t="s">
        <v>1167</v>
      </c>
      <c r="C169" s="122" t="s">
        <v>1168</v>
      </c>
    </row>
    <row r="170" spans="1:3">
      <c r="A170" s="122" t="s">
        <v>1169</v>
      </c>
      <c r="B170" s="122" t="s">
        <v>1170</v>
      </c>
      <c r="C170" s="122" t="s">
        <v>1170</v>
      </c>
    </row>
    <row r="171" spans="1:3">
      <c r="A171" s="122" t="s">
        <v>1171</v>
      </c>
      <c r="B171" s="122" t="s">
        <v>1172</v>
      </c>
      <c r="C171" s="122" t="s">
        <v>1172</v>
      </c>
    </row>
    <row r="172" spans="1:3">
      <c r="A172" s="122" t="s">
        <v>1173</v>
      </c>
      <c r="B172" s="122" t="s">
        <v>1174</v>
      </c>
    </row>
    <row r="173" spans="1:3">
      <c r="A173" s="122" t="s">
        <v>1175</v>
      </c>
      <c r="B173" s="122" t="s">
        <v>1176</v>
      </c>
    </row>
    <row r="174" spans="1:3">
      <c r="A174" s="122" t="s">
        <v>1177</v>
      </c>
      <c r="B174" s="122" t="s">
        <v>1178</v>
      </c>
      <c r="C174" s="122" t="s">
        <v>1178</v>
      </c>
    </row>
    <row r="175" spans="1:3">
      <c r="A175" s="122" t="s">
        <v>1179</v>
      </c>
      <c r="B175" s="122" t="s">
        <v>1180</v>
      </c>
      <c r="C175" s="122" t="s">
        <v>1181</v>
      </c>
    </row>
    <row r="176" spans="1:3">
      <c r="A176" s="122" t="s">
        <v>1399</v>
      </c>
      <c r="B176" s="122" t="s">
        <v>1400</v>
      </c>
      <c r="C176" s="122" t="s">
        <v>943</v>
      </c>
    </row>
    <row r="177" spans="1:3">
      <c r="A177" s="122" t="s">
        <v>1182</v>
      </c>
      <c r="B177" s="122" t="s">
        <v>1183</v>
      </c>
      <c r="C177" s="122" t="s">
        <v>1183</v>
      </c>
    </row>
    <row r="178" spans="1:3">
      <c r="A178" s="122" t="s">
        <v>1184</v>
      </c>
      <c r="B178" s="122" t="s">
        <v>1185</v>
      </c>
    </row>
    <row r="179" spans="1:3">
      <c r="A179" s="122" t="s">
        <v>1186</v>
      </c>
      <c r="B179" s="122" t="s">
        <v>1187</v>
      </c>
    </row>
    <row r="180" spans="1:3">
      <c r="A180" s="122" t="s">
        <v>1188</v>
      </c>
      <c r="B180" s="122" t="s">
        <v>1189</v>
      </c>
      <c r="C180" s="122" t="s">
        <v>1189</v>
      </c>
    </row>
    <row r="181" spans="1:3">
      <c r="A181" s="122" t="s">
        <v>1190</v>
      </c>
      <c r="B181" s="122" t="s">
        <v>1191</v>
      </c>
    </row>
    <row r="182" spans="1:3">
      <c r="A182" s="122" t="s">
        <v>1192</v>
      </c>
      <c r="B182" s="122" t="s">
        <v>1193</v>
      </c>
    </row>
    <row r="183" spans="1:3">
      <c r="A183" s="122" t="s">
        <v>1194</v>
      </c>
      <c r="B183" s="122" t="s">
        <v>1195</v>
      </c>
    </row>
    <row r="184" spans="1:3">
      <c r="A184" s="122" t="s">
        <v>1196</v>
      </c>
      <c r="B184" s="122" t="s">
        <v>1197</v>
      </c>
      <c r="C184" s="122" t="s">
        <v>1197</v>
      </c>
    </row>
    <row r="185" spans="1:3">
      <c r="A185" s="122" t="s">
        <v>1198</v>
      </c>
      <c r="B185" s="122" t="s">
        <v>1199</v>
      </c>
      <c r="C185" s="122" t="s">
        <v>884</v>
      </c>
    </row>
    <row r="186" spans="1:3">
      <c r="A186" s="122" t="s">
        <v>1200</v>
      </c>
      <c r="B186" s="122" t="s">
        <v>1201</v>
      </c>
      <c r="C186" s="122" t="s">
        <v>1070</v>
      </c>
    </row>
    <row r="187" spans="1:3">
      <c r="A187" s="122" t="s">
        <v>1202</v>
      </c>
      <c r="B187" s="122" t="s">
        <v>1203</v>
      </c>
      <c r="C187" s="122" t="s">
        <v>1203</v>
      </c>
    </row>
    <row r="188" spans="1:3">
      <c r="A188" s="122" t="s">
        <v>1204</v>
      </c>
      <c r="B188" s="122" t="s">
        <v>1205</v>
      </c>
      <c r="C188" s="122" t="s">
        <v>877</v>
      </c>
    </row>
    <row r="189" spans="1:3">
      <c r="A189" s="122" t="s">
        <v>1206</v>
      </c>
      <c r="B189" s="122" t="s">
        <v>1207</v>
      </c>
      <c r="C189" s="122" t="s">
        <v>1207</v>
      </c>
    </row>
    <row r="190" spans="1:3">
      <c r="A190" s="122" t="s">
        <v>1208</v>
      </c>
      <c r="B190" s="122" t="s">
        <v>1209</v>
      </c>
    </row>
    <row r="191" spans="1:3">
      <c r="A191" s="122" t="s">
        <v>1210</v>
      </c>
      <c r="B191" s="122" t="s">
        <v>1211</v>
      </c>
    </row>
    <row r="192" spans="1:3">
      <c r="A192" s="122" t="s">
        <v>1212</v>
      </c>
      <c r="B192" s="122" t="s">
        <v>1213</v>
      </c>
    </row>
    <row r="193" spans="1:3">
      <c r="A193" s="122" t="s">
        <v>1214</v>
      </c>
      <c r="B193" s="122" t="s">
        <v>1215</v>
      </c>
    </row>
    <row r="194" spans="1:3">
      <c r="A194" s="122" t="s">
        <v>1216</v>
      </c>
      <c r="B194" s="122" t="s">
        <v>1217</v>
      </c>
    </row>
    <row r="195" spans="1:3">
      <c r="A195" s="122" t="s">
        <v>1218</v>
      </c>
      <c r="B195" s="122" t="s">
        <v>1219</v>
      </c>
    </row>
    <row r="196" spans="1:3">
      <c r="A196" s="122" t="s">
        <v>1220</v>
      </c>
      <c r="B196" s="122" t="s">
        <v>1221</v>
      </c>
      <c r="C196" s="122" t="s">
        <v>1221</v>
      </c>
    </row>
    <row r="197" spans="1:3">
      <c r="A197" s="122" t="s">
        <v>1222</v>
      </c>
      <c r="B197" s="122" t="s">
        <v>1223</v>
      </c>
      <c r="C197" s="122" t="s">
        <v>1223</v>
      </c>
    </row>
    <row r="198" spans="1:3">
      <c r="A198" s="122" t="s">
        <v>1224</v>
      </c>
      <c r="B198" s="122" t="s">
        <v>1225</v>
      </c>
      <c r="C198" s="122" t="s">
        <v>1225</v>
      </c>
    </row>
    <row r="199" spans="1:3">
      <c r="A199" s="122" t="s">
        <v>1226</v>
      </c>
      <c r="B199" s="122" t="s">
        <v>1227</v>
      </c>
      <c r="C199" s="122" t="s">
        <v>1227</v>
      </c>
    </row>
    <row r="200" spans="1:3">
      <c r="A200" s="122" t="s">
        <v>1228</v>
      </c>
      <c r="B200" s="122" t="s">
        <v>1229</v>
      </c>
      <c r="C200" s="122" t="s">
        <v>1229</v>
      </c>
    </row>
    <row r="201" spans="1:3">
      <c r="A201" s="122" t="s">
        <v>1230</v>
      </c>
      <c r="B201" s="122" t="s">
        <v>1231</v>
      </c>
      <c r="C201" s="122" t="s">
        <v>1231</v>
      </c>
    </row>
    <row r="202" spans="1:3">
      <c r="A202" s="122" t="s">
        <v>1232</v>
      </c>
      <c r="B202" s="122" t="s">
        <v>1233</v>
      </c>
      <c r="C202" s="122" t="s">
        <v>1234</v>
      </c>
    </row>
    <row r="203" spans="1:3">
      <c r="A203" s="122" t="s">
        <v>1235</v>
      </c>
      <c r="B203" s="122" t="s">
        <v>1236</v>
      </c>
      <c r="C203" s="122" t="s">
        <v>868</v>
      </c>
    </row>
    <row r="204" spans="1:3" ht="30">
      <c r="A204" s="124" t="s">
        <v>1237</v>
      </c>
      <c r="B204" s="122" t="s">
        <v>1238</v>
      </c>
      <c r="C204" s="122" t="s">
        <v>874</v>
      </c>
    </row>
    <row r="205" spans="1:3">
      <c r="A205" s="124" t="s">
        <v>1239</v>
      </c>
      <c r="B205" s="122" t="s">
        <v>1240</v>
      </c>
      <c r="C205" s="122" t="s">
        <v>984</v>
      </c>
    </row>
    <row r="206" spans="1:3" ht="30">
      <c r="A206" s="124" t="s">
        <v>1241</v>
      </c>
      <c r="B206" s="122" t="s">
        <v>1242</v>
      </c>
      <c r="C206" s="122" t="s">
        <v>1168</v>
      </c>
    </row>
    <row r="207" spans="1:3" ht="45">
      <c r="A207" s="124" t="s">
        <v>1243</v>
      </c>
      <c r="B207" s="122" t="s">
        <v>1244</v>
      </c>
      <c r="C207" s="122" t="s">
        <v>1244</v>
      </c>
    </row>
    <row r="208" spans="1:3" ht="30">
      <c r="A208" s="124" t="s">
        <v>1245</v>
      </c>
      <c r="B208" s="122" t="s">
        <v>1246</v>
      </c>
      <c r="C208" s="122" t="s">
        <v>1246</v>
      </c>
    </row>
    <row r="209" spans="1:3">
      <c r="A209" s="122" t="s">
        <v>1247</v>
      </c>
      <c r="B209" s="122" t="s">
        <v>1248</v>
      </c>
      <c r="C209" s="122" t="s">
        <v>943</v>
      </c>
    </row>
    <row r="210" spans="1:3">
      <c r="A210" s="122" t="s">
        <v>1249</v>
      </c>
      <c r="B210" s="122" t="s">
        <v>1250</v>
      </c>
      <c r="C210" s="122" t="s">
        <v>877</v>
      </c>
    </row>
    <row r="211" spans="1:3">
      <c r="A211" s="122" t="s">
        <v>1251</v>
      </c>
      <c r="B211" s="122" t="s">
        <v>1252</v>
      </c>
      <c r="C211" s="122" t="s">
        <v>937</v>
      </c>
    </row>
    <row r="212" spans="1:3">
      <c r="A212" s="122" t="s">
        <v>1253</v>
      </c>
      <c r="B212" s="122" t="s">
        <v>1254</v>
      </c>
      <c r="C212" s="122" t="s">
        <v>937</v>
      </c>
    </row>
    <row r="213" spans="1:3">
      <c r="A213" s="122" t="s">
        <v>1255</v>
      </c>
      <c r="B213" s="122" t="s">
        <v>1256</v>
      </c>
      <c r="C213" s="122" t="s">
        <v>1181</v>
      </c>
    </row>
    <row r="214" spans="1:3">
      <c r="A214" s="122" t="s">
        <v>1257</v>
      </c>
      <c r="B214" s="122" t="s">
        <v>1258</v>
      </c>
      <c r="C214" s="122" t="s">
        <v>1258</v>
      </c>
    </row>
    <row r="215" spans="1:3">
      <c r="A215" s="122" t="s">
        <v>1259</v>
      </c>
      <c r="B215" s="122" t="s">
        <v>1260</v>
      </c>
      <c r="C215" s="122" t="s">
        <v>1181</v>
      </c>
    </row>
    <row r="216" spans="1:3">
      <c r="A216" s="122" t="s">
        <v>1261</v>
      </c>
      <c r="B216" s="122" t="s">
        <v>1262</v>
      </c>
      <c r="C216" s="122" t="s">
        <v>1181</v>
      </c>
    </row>
    <row r="217" spans="1:3">
      <c r="A217" s="122" t="s">
        <v>1263</v>
      </c>
      <c r="B217" s="122" t="s">
        <v>1181</v>
      </c>
      <c r="C217" s="122" t="s">
        <v>1181</v>
      </c>
    </row>
    <row r="218" spans="1:3">
      <c r="A218" s="122" t="s">
        <v>1264</v>
      </c>
      <c r="B218" s="122" t="s">
        <v>1265</v>
      </c>
    </row>
    <row r="219" spans="1:3">
      <c r="A219" s="122" t="s">
        <v>1266</v>
      </c>
      <c r="B219" s="122" t="s">
        <v>1267</v>
      </c>
    </row>
    <row r="220" spans="1:3">
      <c r="A220" s="122" t="s">
        <v>1268</v>
      </c>
      <c r="B220" s="122" t="s">
        <v>1269</v>
      </c>
    </row>
    <row r="221" spans="1:3">
      <c r="A221" s="122" t="s">
        <v>1270</v>
      </c>
      <c r="B221" s="122" t="s">
        <v>1271</v>
      </c>
      <c r="C221" s="122" t="s">
        <v>1271</v>
      </c>
    </row>
    <row r="222" spans="1:3">
      <c r="A222" s="122" t="s">
        <v>1272</v>
      </c>
      <c r="B222" s="122" t="s">
        <v>1273</v>
      </c>
      <c r="C222" s="122" t="s">
        <v>1273</v>
      </c>
    </row>
    <row r="223" spans="1:3">
      <c r="A223" s="122" t="s">
        <v>1274</v>
      </c>
      <c r="B223" s="122" t="s">
        <v>1275</v>
      </c>
      <c r="C223" s="122" t="s">
        <v>1275</v>
      </c>
    </row>
    <row r="224" spans="1:3">
      <c r="A224" s="122" t="s">
        <v>1276</v>
      </c>
      <c r="B224" s="122" t="s">
        <v>1277</v>
      </c>
      <c r="C224" s="122" t="s">
        <v>1277</v>
      </c>
    </row>
    <row r="225" spans="1:3">
      <c r="A225" s="122" t="s">
        <v>1278</v>
      </c>
      <c r="B225" s="122" t="s">
        <v>1279</v>
      </c>
      <c r="C225" s="122" t="s">
        <v>1279</v>
      </c>
    </row>
    <row r="226" spans="1:3">
      <c r="A226" s="122" t="s">
        <v>1280</v>
      </c>
      <c r="B226" s="122" t="s">
        <v>1281</v>
      </c>
      <c r="C226" s="122" t="s">
        <v>1281</v>
      </c>
    </row>
    <row r="227" spans="1:3">
      <c r="A227" s="122" t="s">
        <v>1282</v>
      </c>
      <c r="B227" s="122" t="s">
        <v>1283</v>
      </c>
      <c r="C227" s="122" t="s">
        <v>1283</v>
      </c>
    </row>
    <row r="228" spans="1:3">
      <c r="A228" s="122" t="s">
        <v>1284</v>
      </c>
      <c r="B228" s="122" t="s">
        <v>1285</v>
      </c>
      <c r="C228" s="122" t="s">
        <v>1285</v>
      </c>
    </row>
    <row r="229" spans="1:3">
      <c r="A229" s="122" t="s">
        <v>1286</v>
      </c>
      <c r="B229" s="122" t="s">
        <v>1287</v>
      </c>
      <c r="C229" s="122" t="s">
        <v>1287</v>
      </c>
    </row>
    <row r="230" spans="1:3">
      <c r="A230" s="122" t="s">
        <v>1288</v>
      </c>
      <c r="B230" s="122" t="s">
        <v>1289</v>
      </c>
      <c r="C230" s="122" t="s">
        <v>1289</v>
      </c>
    </row>
    <row r="231" spans="1:3">
      <c r="A231" s="122" t="s">
        <v>1290</v>
      </c>
      <c r="B231" s="122" t="s">
        <v>1291</v>
      </c>
      <c r="C231" s="122" t="s">
        <v>1291</v>
      </c>
    </row>
    <row r="232" spans="1:3">
      <c r="A232" s="122" t="s">
        <v>1292</v>
      </c>
      <c r="B232" s="122" t="s">
        <v>1293</v>
      </c>
      <c r="C232" s="122" t="s">
        <v>1293</v>
      </c>
    </row>
    <row r="233" spans="1:3">
      <c r="A233" s="122" t="s">
        <v>1294</v>
      </c>
      <c r="B233" s="122" t="s">
        <v>1295</v>
      </c>
      <c r="C233" s="122" t="s">
        <v>1295</v>
      </c>
    </row>
    <row r="234" spans="1:3">
      <c r="A234" s="122" t="s">
        <v>1296</v>
      </c>
      <c r="B234" s="122" t="s">
        <v>1297</v>
      </c>
      <c r="C234" s="122" t="s">
        <v>908</v>
      </c>
    </row>
    <row r="235" spans="1:3">
      <c r="A235" s="122" t="s">
        <v>1298</v>
      </c>
      <c r="B235" s="122" t="s">
        <v>1299</v>
      </c>
      <c r="C235" s="122" t="s">
        <v>1299</v>
      </c>
    </row>
    <row r="236" spans="1:3">
      <c r="A236" s="122" t="s">
        <v>1300</v>
      </c>
      <c r="B236" s="122" t="s">
        <v>1301</v>
      </c>
      <c r="C236" s="122" t="s">
        <v>1301</v>
      </c>
    </row>
    <row r="237" spans="1:3">
      <c r="A237" s="122" t="s">
        <v>1302</v>
      </c>
      <c r="B237" s="122" t="s">
        <v>1303</v>
      </c>
      <c r="C237" s="122" t="s">
        <v>1303</v>
      </c>
    </row>
    <row r="238" spans="1:3">
      <c r="A238" s="122" t="s">
        <v>1304</v>
      </c>
      <c r="B238" s="122" t="s">
        <v>1305</v>
      </c>
      <c r="C238" s="122" t="s">
        <v>1305</v>
      </c>
    </row>
    <row r="239" spans="1:3">
      <c r="A239" s="122" t="s">
        <v>1306</v>
      </c>
      <c r="B239" s="122" t="s">
        <v>1307</v>
      </c>
      <c r="C239" s="122" t="s">
        <v>1307</v>
      </c>
    </row>
    <row r="240" spans="1:3">
      <c r="A240" s="122" t="s">
        <v>1308</v>
      </c>
      <c r="B240" s="122" t="s">
        <v>1309</v>
      </c>
      <c r="C240" s="122" t="s">
        <v>908</v>
      </c>
    </row>
    <row r="241" spans="1:3">
      <c r="A241" s="122" t="s">
        <v>1310</v>
      </c>
      <c r="B241" s="122" t="s">
        <v>1311</v>
      </c>
      <c r="C241" s="122" t="s">
        <v>1311</v>
      </c>
    </row>
    <row r="242" spans="1:3">
      <c r="A242" s="122" t="s">
        <v>1312</v>
      </c>
      <c r="B242" s="122" t="s">
        <v>1313</v>
      </c>
      <c r="C242" s="122" t="s">
        <v>1313</v>
      </c>
    </row>
    <row r="243" spans="1:3">
      <c r="A243" s="122" t="s">
        <v>1314</v>
      </c>
      <c r="B243" s="122" t="s">
        <v>1315</v>
      </c>
      <c r="C243" s="122" t="s">
        <v>850</v>
      </c>
    </row>
    <row r="244" spans="1:3">
      <c r="A244" s="122" t="s">
        <v>1316</v>
      </c>
      <c r="B244" s="122" t="s">
        <v>1317</v>
      </c>
      <c r="C244" s="122" t="s">
        <v>1051</v>
      </c>
    </row>
    <row r="245" spans="1:3">
      <c r="A245" s="122" t="s">
        <v>1318</v>
      </c>
      <c r="B245" s="122" t="s">
        <v>1168</v>
      </c>
      <c r="C245" s="122" t="s">
        <v>1168</v>
      </c>
    </row>
    <row r="246" spans="1:3">
      <c r="A246" s="122" t="s">
        <v>1319</v>
      </c>
      <c r="B246" s="122" t="s">
        <v>1051</v>
      </c>
      <c r="C246" s="122" t="s">
        <v>1051</v>
      </c>
    </row>
    <row r="247" spans="1:3">
      <c r="A247" s="122" t="s">
        <v>1320</v>
      </c>
      <c r="B247" s="122" t="s">
        <v>1321</v>
      </c>
      <c r="C247" s="122" t="s">
        <v>1322</v>
      </c>
    </row>
    <row r="248" spans="1:3">
      <c r="A248" s="124" t="s">
        <v>1323</v>
      </c>
      <c r="B248" s="122" t="s">
        <v>877</v>
      </c>
      <c r="C248" s="122" t="s">
        <v>877</v>
      </c>
    </row>
    <row r="249" spans="1:3">
      <c r="A249" s="122" t="s">
        <v>1394</v>
      </c>
      <c r="B249" s="122" t="s">
        <v>1099</v>
      </c>
      <c r="C249" s="122" t="s">
        <v>1099</v>
      </c>
    </row>
    <row r="250" spans="1:3">
      <c r="A250" s="122" t="s">
        <v>1324</v>
      </c>
      <c r="B250" s="122" t="s">
        <v>1234</v>
      </c>
      <c r="C250" s="122" t="s">
        <v>1234</v>
      </c>
    </row>
    <row r="251" spans="1:3">
      <c r="A251" s="122" t="s">
        <v>1325</v>
      </c>
      <c r="B251" s="122" t="s">
        <v>1119</v>
      </c>
      <c r="C251" s="122" t="s">
        <v>1119</v>
      </c>
    </row>
    <row r="252" spans="1:3">
      <c r="A252" s="122" t="s">
        <v>1326</v>
      </c>
      <c r="B252" s="122" t="s">
        <v>965</v>
      </c>
      <c r="C252" s="122" t="s">
        <v>965</v>
      </c>
    </row>
    <row r="253" spans="1:3">
      <c r="A253" s="122" t="s">
        <v>1327</v>
      </c>
      <c r="B253" s="122" t="s">
        <v>1156</v>
      </c>
      <c r="C253" s="122" t="s">
        <v>1156</v>
      </c>
    </row>
    <row r="254" spans="1:3">
      <c r="A254" s="122" t="s">
        <v>1328</v>
      </c>
      <c r="B254" s="122" t="s">
        <v>1070</v>
      </c>
      <c r="C254" s="122" t="s">
        <v>1070</v>
      </c>
    </row>
    <row r="255" spans="1:3">
      <c r="A255" s="122" t="s">
        <v>1329</v>
      </c>
      <c r="B255" s="122" t="s">
        <v>1330</v>
      </c>
    </row>
    <row r="256" spans="1:3">
      <c r="A256" s="122" t="s">
        <v>1331</v>
      </c>
      <c r="B256" s="122" t="s">
        <v>1332</v>
      </c>
    </row>
    <row r="257" spans="1:3">
      <c r="A257" s="122" t="s">
        <v>1333</v>
      </c>
      <c r="B257" s="122" t="s">
        <v>1334</v>
      </c>
    </row>
    <row r="258" spans="1:3">
      <c r="A258" s="122" t="s">
        <v>1335</v>
      </c>
      <c r="B258" s="122" t="s">
        <v>1336</v>
      </c>
      <c r="C258" s="122" t="s">
        <v>850</v>
      </c>
    </row>
    <row r="259" spans="1:3">
      <c r="A259" s="122" t="s">
        <v>1337</v>
      </c>
      <c r="B259" s="122" t="s">
        <v>1338</v>
      </c>
      <c r="C259" s="122" t="s">
        <v>1338</v>
      </c>
    </row>
    <row r="260" spans="1:3">
      <c r="A260" s="122" t="s">
        <v>1339</v>
      </c>
      <c r="B260" s="122" t="s">
        <v>1340</v>
      </c>
      <c r="C260" s="122" t="s">
        <v>1340</v>
      </c>
    </row>
    <row r="261" spans="1:3">
      <c r="A261" s="122" t="s">
        <v>1341</v>
      </c>
      <c r="B261" s="122" t="s">
        <v>1342</v>
      </c>
      <c r="C261" s="122" t="s">
        <v>1168</v>
      </c>
    </row>
    <row r="262" spans="1:3">
      <c r="A262" s="122" t="s">
        <v>1343</v>
      </c>
      <c r="B262" s="122" t="s">
        <v>1344</v>
      </c>
      <c r="C262" s="122" t="s">
        <v>960</v>
      </c>
    </row>
    <row r="263" spans="1:3">
      <c r="A263" s="122" t="s">
        <v>1345</v>
      </c>
      <c r="B263" s="122" t="s">
        <v>1346</v>
      </c>
      <c r="C263" s="122" t="s">
        <v>1346</v>
      </c>
    </row>
    <row r="264" spans="1:3">
      <c r="A264" s="122" t="s">
        <v>1347</v>
      </c>
      <c r="B264" s="122" t="s">
        <v>1348</v>
      </c>
      <c r="C264" s="122" t="s">
        <v>1348</v>
      </c>
    </row>
    <row r="265" spans="1:3">
      <c r="A265" s="122" t="s">
        <v>1349</v>
      </c>
      <c r="B265" s="122" t="s">
        <v>1350</v>
      </c>
      <c r="C265" s="122" t="s">
        <v>1350</v>
      </c>
    </row>
    <row r="266" spans="1:3">
      <c r="A266" s="122" t="s">
        <v>1351</v>
      </c>
      <c r="B266" s="122" t="s">
        <v>1352</v>
      </c>
      <c r="C266" s="122" t="s">
        <v>1352</v>
      </c>
    </row>
    <row r="267" spans="1:3">
      <c r="A267" s="122" t="s">
        <v>1353</v>
      </c>
      <c r="B267" s="122" t="s">
        <v>1354</v>
      </c>
      <c r="C267" s="122" t="s">
        <v>1354</v>
      </c>
    </row>
    <row r="268" spans="1:3">
      <c r="A268" s="122" t="s">
        <v>1355</v>
      </c>
      <c r="B268" s="122" t="s">
        <v>1356</v>
      </c>
      <c r="C268" s="122" t="s">
        <v>1356</v>
      </c>
    </row>
    <row r="269" spans="1:3">
      <c r="A269" s="122" t="s">
        <v>1357</v>
      </c>
      <c r="B269" s="122" t="s">
        <v>1358</v>
      </c>
      <c r="C269" s="122" t="s">
        <v>1358</v>
      </c>
    </row>
    <row r="270" spans="1:3">
      <c r="A270" s="122" t="s">
        <v>1359</v>
      </c>
      <c r="B270" s="122" t="s">
        <v>1360</v>
      </c>
      <c r="C270" s="122" t="s">
        <v>1360</v>
      </c>
    </row>
    <row r="271" spans="1:3">
      <c r="A271" s="122" t="s">
        <v>1361</v>
      </c>
      <c r="B271" s="122" t="s">
        <v>1362</v>
      </c>
      <c r="C271" s="122" t="s">
        <v>1362</v>
      </c>
    </row>
    <row r="272" spans="1:3">
      <c r="A272" s="122" t="s">
        <v>1363</v>
      </c>
      <c r="B272" s="122" t="s">
        <v>1364</v>
      </c>
      <c r="C272" s="122" t="s">
        <v>1364</v>
      </c>
    </row>
    <row r="273" spans="1:3">
      <c r="A273" s="122" t="s">
        <v>1365</v>
      </c>
      <c r="B273" s="122" t="s">
        <v>1366</v>
      </c>
      <c r="C273" s="122" t="s">
        <v>1366</v>
      </c>
    </row>
    <row r="274" spans="1:3">
      <c r="A274" s="122" t="s">
        <v>1367</v>
      </c>
      <c r="B274" s="122" t="s">
        <v>1368</v>
      </c>
      <c r="C274" s="122" t="s">
        <v>850</v>
      </c>
    </row>
    <row r="275" spans="1:3">
      <c r="A275" s="122" t="s">
        <v>1369</v>
      </c>
      <c r="B275" s="122" t="s">
        <v>1370</v>
      </c>
      <c r="C275" s="122" t="s">
        <v>1156</v>
      </c>
    </row>
    <row r="276" spans="1:3">
      <c r="A276" s="122" t="s">
        <v>1371</v>
      </c>
      <c r="B276" s="122" t="s">
        <v>1372</v>
      </c>
      <c r="C276" s="122" t="s">
        <v>1372</v>
      </c>
    </row>
    <row r="277" spans="1:3">
      <c r="A277" s="122" t="s">
        <v>1373</v>
      </c>
      <c r="B277" s="122" t="s">
        <v>1374</v>
      </c>
      <c r="C277" s="122" t="s">
        <v>965</v>
      </c>
    </row>
    <row r="278" spans="1:3">
      <c r="A278" s="122" t="s">
        <v>1375</v>
      </c>
      <c r="B278" s="122" t="s">
        <v>1376</v>
      </c>
      <c r="C278" s="122" t="s">
        <v>1376</v>
      </c>
    </row>
    <row r="279" spans="1:3">
      <c r="A279" s="122" t="s">
        <v>1377</v>
      </c>
      <c r="B279" s="122" t="s">
        <v>1378</v>
      </c>
      <c r="C279" s="122" t="s">
        <v>1378</v>
      </c>
    </row>
    <row r="280" spans="1:3">
      <c r="A280" s="122" t="s">
        <v>1379</v>
      </c>
      <c r="B280" s="122" t="s">
        <v>1022</v>
      </c>
      <c r="C280" s="122" t="s">
        <v>1022</v>
      </c>
    </row>
    <row r="281" spans="1:3">
      <c r="A281" s="122" t="s">
        <v>1380</v>
      </c>
      <c r="B281" s="122" t="s">
        <v>1381</v>
      </c>
      <c r="C281" s="122" t="s">
        <v>1381</v>
      </c>
    </row>
    <row r="282" spans="1:3">
      <c r="A282" s="122" t="s">
        <v>1382</v>
      </c>
      <c r="B282" s="122" t="s">
        <v>1383</v>
      </c>
      <c r="C282" s="122" t="s">
        <v>874</v>
      </c>
    </row>
    <row r="283" spans="1:3">
      <c r="A283" s="122" t="s">
        <v>1384</v>
      </c>
      <c r="B283" s="122" t="s">
        <v>1385</v>
      </c>
      <c r="C283" s="122" t="s">
        <v>877</v>
      </c>
    </row>
    <row r="284" spans="1:3">
      <c r="A284" s="122" t="s">
        <v>1386</v>
      </c>
      <c r="B284" s="122" t="s">
        <v>1387</v>
      </c>
      <c r="C284" s="122" t="s">
        <v>1387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Структура</vt:lpstr>
      <vt:lpstr>валюты</vt:lpstr>
      <vt:lpstr>Должности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</dc:creator>
  <cp:lastModifiedBy>Пользователь Windows</cp:lastModifiedBy>
  <cp:lastPrinted>2016-09-21T15:03:25Z</cp:lastPrinted>
  <dcterms:created xsi:type="dcterms:W3CDTF">2015-03-22T14:01:40Z</dcterms:created>
  <dcterms:modified xsi:type="dcterms:W3CDTF">2016-09-22T09:34:12Z</dcterms:modified>
</cp:coreProperties>
</file>