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aveExternalLinkValues="0" codeName="ЭтаКнига" defaultThemeVersion="124226"/>
  <bookViews>
    <workbookView xWindow="210" yWindow="360" windowWidth="15480" windowHeight="7650"/>
  </bookViews>
  <sheets>
    <sheet name="Записка" sheetId="1" r:id="rId1"/>
    <sheet name="Смета" sheetId="4" r:id="rId2"/>
    <sheet name="Инструкция по заполнению" sheetId="8" r:id="rId3"/>
    <sheet name="Списки" sheetId="2" r:id="rId4"/>
    <sheet name="Согласование ЦБ" sheetId="6" state="hidden" r:id="rId5"/>
    <sheet name="Структура" sheetId="10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Списки!$A$1:$B$305</definedName>
    <definedName name="N_2015">'[1]База-2014-2015'!$A$1</definedName>
    <definedName name="pps">"ппс"</definedName>
    <definedName name="Адрес">[2]Адреса_объектов!$A$2:$A$407</definedName>
    <definedName name="валюты">Смета!$D$5:$E$16</definedName>
    <definedName name="Дек06_2Д">[3]ОтчЗакуп!$FB$6</definedName>
    <definedName name="Дек07">[3]ОтчЗакуп!$EN$6</definedName>
    <definedName name="Должности">Списки!$D$2:$D$279</definedName>
    <definedName name="Доплата_ППС">"ппсд"</definedName>
    <definedName name="ЗакупМИСиС">[4]ОтчЗакуп!$B$10:$AT$209</definedName>
    <definedName name="ЗакупМИЭТ">[5]ОтчЗакуп!$B$10:$AT$140</definedName>
    <definedName name="ЗакупННГУ">[6]ОтчЗакуп!$B$10:$AT$77</definedName>
    <definedName name="ЗакупСПбГГИ">[7]ОтчЗакуп!$B$10:$AT$68</definedName>
    <definedName name="ЗакупТУСУР">[8]ОтчЗакуп!$B$10:$AI$196</definedName>
    <definedName name="Источники" localSheetId="2">#REF!</definedName>
    <definedName name="Источники">#REF!</definedName>
    <definedName name="Код_задачи">[2]Справочник!$A$2:$A$80</definedName>
    <definedName name="колич">Смета!$D$5:$D$16</definedName>
    <definedName name="КоличЗаклКонтрПлан">[3]ОтчГраф!$AY$32</definedName>
    <definedName name="КоличЗаклКонтрФакт">[3]ОтчГраф!$BC$32</definedName>
    <definedName name="КоличКонтр2006">[3]ОтчЗакуп!$DK$68</definedName>
    <definedName name="КоличКонтрВсего">[3]ОтчЗакуп!$BJ$68</definedName>
    <definedName name="Конкурс">[6]ОтчЗакуп!$W$10:$W$77</definedName>
    <definedName name="КонтрСуммаПлан">[3]ОтчГраф!$BA$32</definedName>
    <definedName name="КонтрСуммаФакт">[3]ОтчГраф!$BE$32</definedName>
    <definedName name="Мероприятия_ФП">'[1]Справочники ФП'!$G$1:$G$48</definedName>
    <definedName name="Номер_проекта">[2]Справочник!$H$2:$H$12</definedName>
    <definedName name="_xlnm.Print_Area" localSheetId="0">Записка!$A$1:$F$46</definedName>
    <definedName name="Основание">Списки!$J$2:$J$26</definedName>
    <definedName name="ОТ">[1]ФОТ!$AM$1</definedName>
    <definedName name="Ответственные">[9]Справочники!$G$48:$G$76</definedName>
    <definedName name="ОтклСтеп2">[3]ОтчЗакуп!$E$103</definedName>
    <definedName name="ОтклСтеп3">[3]ОтчЗакуп!$E$102</definedName>
    <definedName name="ОтклСтеп4">[3]ОтчЗакуп!$E$101</definedName>
    <definedName name="ОтклСтеп5">[3]ОтчЗакуп!$E$100</definedName>
    <definedName name="ОтстЗак1">[7]ОтчЗакуп!$E$86</definedName>
    <definedName name="ОтстЗак2">[7]ОтчЗакуп!$E$87</definedName>
    <definedName name="ОтстЗак3">[7]ОтчЗакуп!$E$88</definedName>
    <definedName name="ОтстЗак4">[7]ОтчЗакуп!$E$89</definedName>
    <definedName name="ОтстЗак5">[7]ОтчЗакуп!$E$90</definedName>
    <definedName name="Подразделение">Списки!$A$2:$A$232</definedName>
    <definedName name="пп" localSheetId="2">#REF!</definedName>
    <definedName name="пп">#REF!</definedName>
    <definedName name="ппп">[10]Справочники!$O$3:$O$7</definedName>
    <definedName name="Прием">Списки!$L$2:$L$2</definedName>
    <definedName name="СтатьиФП" localSheetId="2">#REF!</definedName>
    <definedName name="СтатьиФП">#REF!</definedName>
    <definedName name="Степень3">[7]ОтчЗакуп!$E$95</definedName>
    <definedName name="Степень4">[7]ОтчЗакуп!$E$96</definedName>
    <definedName name="СтепеньВыпПлан">[3]ОтчГраф!$AV$32</definedName>
    <definedName name="СтепеньВыпФакт">[3]ОтчГраф!$AV$32</definedName>
    <definedName name="Страна">Списки!$F$2:$F$213</definedName>
    <definedName name="Тип_расходов">[2]Справочник!$K$14:$K$17</definedName>
    <definedName name="факультет_подразделение">"п408"</definedName>
    <definedName name="ФинВсего2007">[3]ОтчРасх!$DQ$120</definedName>
    <definedName name="ююю">[10]Справочники!$P$3:$P$12</definedName>
  </definedNames>
  <calcPr calcId="145621"/>
</workbook>
</file>

<file path=xl/calcChain.xml><?xml version="1.0" encoding="utf-8"?>
<calcChain xmlns="http://schemas.openxmlformats.org/spreadsheetml/2006/main">
  <c r="C20" i="1" l="1"/>
  <c r="A6" i="1" l="1"/>
  <c r="C21" i="1"/>
  <c r="F22" i="1"/>
  <c r="F21" i="1"/>
  <c r="F20" i="1"/>
  <c r="E23" i="1"/>
  <c r="D23" i="1"/>
  <c r="F23" i="1" l="1"/>
  <c r="E13" i="4"/>
  <c r="F13" i="4" s="1"/>
  <c r="E7" i="4"/>
  <c r="F7" i="4" s="1"/>
  <c r="C22" i="1"/>
  <c r="E11" i="4"/>
  <c r="E12" i="4"/>
  <c r="G12" i="4" s="1"/>
  <c r="G13" i="4" l="1"/>
  <c r="G7" i="4"/>
  <c r="D16" i="4"/>
  <c r="D17" i="4"/>
  <c r="C23" i="1" l="1"/>
  <c r="G11" i="4"/>
  <c r="F8" i="4"/>
  <c r="G8" i="4"/>
  <c r="F12" i="4"/>
  <c r="E6" i="4"/>
  <c r="H13" i="4" l="1"/>
  <c r="H12" i="4"/>
  <c r="F6" i="4"/>
  <c r="G5" i="4" s="1"/>
  <c r="C13" i="1"/>
  <c r="C12" i="1"/>
  <c r="C11" i="1"/>
  <c r="C10" i="1"/>
  <c r="C9" i="1"/>
  <c r="C8" i="1"/>
  <c r="H7" i="4" l="1"/>
  <c r="G6" i="4"/>
  <c r="H6" i="4" s="1"/>
  <c r="H8" i="4"/>
  <c r="E5" i="4" l="1"/>
  <c r="F5" i="4" s="1"/>
  <c r="H5" i="4" l="1"/>
  <c r="D9" i="4"/>
  <c r="D5" i="4"/>
  <c r="D7" i="4" s="1"/>
  <c r="D6" i="4"/>
  <c r="D8" i="4" l="1"/>
  <c r="D10" i="4" s="1"/>
  <c r="H18" i="4"/>
  <c r="F11" i="4"/>
  <c r="D15" i="4"/>
  <c r="D12" i="4"/>
  <c r="B3" i="4"/>
  <c r="D11" i="4" l="1"/>
  <c r="D14" i="4" s="1"/>
  <c r="D13" i="4"/>
  <c r="H11" i="4"/>
  <c r="C21" i="4" l="1"/>
  <c r="B29" i="1" s="1"/>
  <c r="C24" i="4"/>
  <c r="C25" i="4"/>
  <c r="C23" i="4"/>
  <c r="I23" i="4" s="1"/>
  <c r="C20" i="4"/>
  <c r="C19" i="4"/>
  <c r="C22" i="4"/>
  <c r="B33" i="1" l="1"/>
  <c r="I25" i="4"/>
  <c r="B32" i="1"/>
  <c r="I24" i="4"/>
  <c r="B31" i="1"/>
  <c r="B30" i="1"/>
  <c r="B28" i="1"/>
  <c r="B27" i="1"/>
  <c r="H24" i="4"/>
  <c r="H22" i="4"/>
  <c r="H20" i="4"/>
  <c r="H21" i="4"/>
  <c r="H23" i="4"/>
  <c r="H25" i="4"/>
  <c r="H19" i="4"/>
  <c r="C28" i="1" l="1"/>
  <c r="C33" i="1"/>
  <c r="I22" i="4"/>
  <c r="C30" i="1"/>
  <c r="C32" i="1"/>
  <c r="I21" i="4"/>
  <c r="C29" i="1"/>
  <c r="I19" i="4"/>
  <c r="C27" i="1"/>
  <c r="C31" i="1"/>
  <c r="I20" i="4"/>
</calcChain>
</file>

<file path=xl/sharedStrings.xml><?xml version="1.0" encoding="utf-8"?>
<sst xmlns="http://schemas.openxmlformats.org/spreadsheetml/2006/main" count="2315" uniqueCount="1381">
  <si>
    <t>Служебная записка о командировании</t>
  </si>
  <si>
    <t>Наименование подразделения</t>
  </si>
  <si>
    <t>Учетный шифр</t>
  </si>
  <si>
    <t>Резерв ректора</t>
  </si>
  <si>
    <t>Многопрофильные олимпиады школьников</t>
  </si>
  <si>
    <t>Декан</t>
  </si>
  <si>
    <t>Профессор</t>
  </si>
  <si>
    <t>Доцент</t>
  </si>
  <si>
    <t>Старший преподаватель</t>
  </si>
  <si>
    <t>Преподаватель</t>
  </si>
  <si>
    <t>Ассистент</t>
  </si>
  <si>
    <t>Эксперт</t>
  </si>
  <si>
    <t>Ведущий аналитик</t>
  </si>
  <si>
    <t>Аналитик</t>
  </si>
  <si>
    <t>Аналитик 1 категории</t>
  </si>
  <si>
    <t>Старший директор по административной работе</t>
  </si>
  <si>
    <t>Старший директор по взаимодействию с органами власти</t>
  </si>
  <si>
    <t>Старший директор по информационным технологиям</t>
  </si>
  <si>
    <t>Старший директор по связям с общественностью</t>
  </si>
  <si>
    <t>Старший директор по финансовой работе</t>
  </si>
  <si>
    <t>Заведующий лабораторией</t>
  </si>
  <si>
    <t>Ведущий научный сотрудник</t>
  </si>
  <si>
    <t>Ведущий программист</t>
  </si>
  <si>
    <t>Ведущий психолог</t>
  </si>
  <si>
    <t>Ведущий редактор</t>
  </si>
  <si>
    <t>Ведущий специалист</t>
  </si>
  <si>
    <t>Ведущий специалист по связям с общественностью</t>
  </si>
  <si>
    <t>Ведущий экономист</t>
  </si>
  <si>
    <t>Ведущий эксперт</t>
  </si>
  <si>
    <t>Ведущий электроник</t>
  </si>
  <si>
    <t>Ведущий юрисконсульт</t>
  </si>
  <si>
    <t>Водитель автомобиля</t>
  </si>
  <si>
    <t>Выпускающий</t>
  </si>
  <si>
    <t>Гардеробщик</t>
  </si>
  <si>
    <t>Главный аналитик</t>
  </si>
  <si>
    <t>Главный библиограф</t>
  </si>
  <si>
    <t>Главный библиотекарь</t>
  </si>
  <si>
    <t>Главный бухгалтер</t>
  </si>
  <si>
    <t>Главный механик</t>
  </si>
  <si>
    <t>Главный научный сотрудник</t>
  </si>
  <si>
    <t>Главный редактор</t>
  </si>
  <si>
    <t>Главный специалист</t>
  </si>
  <si>
    <t>Главный эксперт</t>
  </si>
  <si>
    <t>Главный энергетик</t>
  </si>
  <si>
    <t>Горничная</t>
  </si>
  <si>
    <t>Дворник</t>
  </si>
  <si>
    <t>Дежурный администратор</t>
  </si>
  <si>
    <t>Дежурный бюро пропусков</t>
  </si>
  <si>
    <t>Дежурный по общежитию</t>
  </si>
  <si>
    <t>Делопроизводитель</t>
  </si>
  <si>
    <t>Дизайнер</t>
  </si>
  <si>
    <t>Директор</t>
  </si>
  <si>
    <t>Директор - руководитель аппарата</t>
  </si>
  <si>
    <t>Директор по безопасности</t>
  </si>
  <si>
    <t>Директор по взаимодействию с организациями гражданского общества</t>
  </si>
  <si>
    <t>Директор по взаимодействию с экономическими ведомствами и бизнес- структурами</t>
  </si>
  <si>
    <t>Директор по дополнительному профессиональному образованию</t>
  </si>
  <si>
    <t>Директор по информационным технологиям</t>
  </si>
  <si>
    <t>Директор по корпоративным закупкам и торгам</t>
  </si>
  <si>
    <t>Директор по международным связям</t>
  </si>
  <si>
    <t>Директор по научным исследованиям и разработкам</t>
  </si>
  <si>
    <t>Директор по персоналу</t>
  </si>
  <si>
    <t>Директор по правовой работе</t>
  </si>
  <si>
    <t>Директор по работе со студентами и выпускниками</t>
  </si>
  <si>
    <t>Директор по социальным исследованиям</t>
  </si>
  <si>
    <t>Директор программы развития</t>
  </si>
  <si>
    <t>Директор центра</t>
  </si>
  <si>
    <t>Начальник отдела</t>
  </si>
  <si>
    <t>Заведующий бюро</t>
  </si>
  <si>
    <t>Заведующий бюро пропусков</t>
  </si>
  <si>
    <t>Заведующий кабинетом</t>
  </si>
  <si>
    <t>Заведующий канцелярией</t>
  </si>
  <si>
    <t>Заведующий кафе</t>
  </si>
  <si>
    <t>Заведующий общежитием</t>
  </si>
  <si>
    <t>Заведующий отделом</t>
  </si>
  <si>
    <t>Заведующий производством</t>
  </si>
  <si>
    <t>Заведующий редакцией</t>
  </si>
  <si>
    <t>Заведующий секретариатом</t>
  </si>
  <si>
    <t>Заведующий сектором</t>
  </si>
  <si>
    <t>Заведующий складом</t>
  </si>
  <si>
    <t>Заведующий учебно-методическим кабинетом</t>
  </si>
  <si>
    <t>Заведующий хозяйством</t>
  </si>
  <si>
    <t>Заведующий центром</t>
  </si>
  <si>
    <t>Заместитель главного бухгалтера</t>
  </si>
  <si>
    <t>Заместитель главного редактора</t>
  </si>
  <si>
    <t>Заместитель декана</t>
  </si>
  <si>
    <t>Заместитель директора</t>
  </si>
  <si>
    <t xml:space="preserve">Заместитель директора по взаимодействию с органами власти_x000D_
_x000D_
_x000D_
</t>
  </si>
  <si>
    <t>Заместитель директора по дополнительному профессиональному образованию</t>
  </si>
  <si>
    <t>Заместитель директора по финансовой работе</t>
  </si>
  <si>
    <t>Заместитель директора центра</t>
  </si>
  <si>
    <t>Заместитель заведующего лабораторией</t>
  </si>
  <si>
    <t>Заместитель заведующего общежитием</t>
  </si>
  <si>
    <t>Заместитель заведующего отделом</t>
  </si>
  <si>
    <t>Заместитель заведующего производством</t>
  </si>
  <si>
    <t>Заместитель заведующего сектором</t>
  </si>
  <si>
    <t>Заместитель заведующего складом</t>
  </si>
  <si>
    <t>Заместитель заведующего учебно-методическим кабинетом</t>
  </si>
  <si>
    <t>Заместитель заведующего центром</t>
  </si>
  <si>
    <t>Заместитель научного руководителя</t>
  </si>
  <si>
    <t>Заместитель начальника отдела</t>
  </si>
  <si>
    <t>Заместитель начальника управления</t>
  </si>
  <si>
    <t>Заместитель начальника учебной части</t>
  </si>
  <si>
    <t>Заместитель начальника учебной части - старший преподаватель</t>
  </si>
  <si>
    <t>Заместитель первого проректора</t>
  </si>
  <si>
    <t>Заместитель проректора</t>
  </si>
  <si>
    <t>Заместитель руководителя департамента</t>
  </si>
  <si>
    <t>Заместитель руководителя центра</t>
  </si>
  <si>
    <t>Заместитель руководителя школы</t>
  </si>
  <si>
    <t>Звукорежиссер</t>
  </si>
  <si>
    <t>и.о. начальника службы</t>
  </si>
  <si>
    <t>Инженер</t>
  </si>
  <si>
    <t>Инженер 1 категории</t>
  </si>
  <si>
    <t>Инженер 2 категории</t>
  </si>
  <si>
    <t>Инженер по качеству</t>
  </si>
  <si>
    <t>Инженер по охране труда</t>
  </si>
  <si>
    <t>Инженер-исследователь</t>
  </si>
  <si>
    <t>Инженер-программист</t>
  </si>
  <si>
    <t>Инженер-программист 2 категории</t>
  </si>
  <si>
    <t>Инженер-технолог</t>
  </si>
  <si>
    <t>Инспектор по кадрам</t>
  </si>
  <si>
    <t>Инспектор по кадрам 1 категории</t>
  </si>
  <si>
    <t>Инспектор по кадрам 2 категории</t>
  </si>
  <si>
    <t>Инспектор по контролю за исполнением поручений</t>
  </si>
  <si>
    <t>Инструктор по противопожарной профилактике</t>
  </si>
  <si>
    <t>Калькулятор</t>
  </si>
  <si>
    <t>Кастелянша</t>
  </si>
  <si>
    <t>Кладовщик</t>
  </si>
  <si>
    <t>Комендант</t>
  </si>
  <si>
    <t>Контролер-кассир</t>
  </si>
  <si>
    <t>Корректор</t>
  </si>
  <si>
    <t>Корреспондент</t>
  </si>
  <si>
    <t>Кухонный рабочий</t>
  </si>
  <si>
    <t>Маляр</t>
  </si>
  <si>
    <t>Мастер</t>
  </si>
  <si>
    <t>Математик</t>
  </si>
  <si>
    <t>Математик 2 категории</t>
  </si>
  <si>
    <t>Старший научный сотрудник</t>
  </si>
  <si>
    <t>Научный сотрудник</t>
  </si>
  <si>
    <t>Менеджер по рекламе</t>
  </si>
  <si>
    <t>Методист</t>
  </si>
  <si>
    <t>Механик</t>
  </si>
  <si>
    <t>Младший научный сотрудник</t>
  </si>
  <si>
    <t>Мойщик</t>
  </si>
  <si>
    <t>Мойщик посуды</t>
  </si>
  <si>
    <t>Монтажер</t>
  </si>
  <si>
    <t>Научный редактор</t>
  </si>
  <si>
    <t>Научный руководитель</t>
  </si>
  <si>
    <t>Начальник военной кафедры</t>
  </si>
  <si>
    <t>Начальник лагеря</t>
  </si>
  <si>
    <t>Начальник отделения учебной и тренировочной аппаратуры</t>
  </si>
  <si>
    <t>Начальник управления</t>
  </si>
  <si>
    <t>Начальник участка</t>
  </si>
  <si>
    <t>Начальник учебной части</t>
  </si>
  <si>
    <t>Начальник учебной части - Заместитель начальника военной кафедры</t>
  </si>
  <si>
    <t>Начальник цикла военной кафедры - старший преподаватель</t>
  </si>
  <si>
    <t>Облицовщик-плиточник</t>
  </si>
  <si>
    <t>Обозреватель</t>
  </si>
  <si>
    <t>Оператор диспетчерской службы</t>
  </si>
  <si>
    <t>Оператор копировальных и множительных машин</t>
  </si>
  <si>
    <t>Оператор электронно-вычислительных и вычислительных машин</t>
  </si>
  <si>
    <t>Ответственный секретарь</t>
  </si>
  <si>
    <t>Официант</t>
  </si>
  <si>
    <t>Паркетчик</t>
  </si>
  <si>
    <t>Паспортист</t>
  </si>
  <si>
    <t>Пекарь</t>
  </si>
  <si>
    <t>Первый заместитель декана</t>
  </si>
  <si>
    <t>Первый проректор</t>
  </si>
  <si>
    <t>Переплетчик</t>
  </si>
  <si>
    <t>Печатник плоской печати</t>
  </si>
  <si>
    <t>Плотник</t>
  </si>
  <si>
    <t>Повар</t>
  </si>
  <si>
    <t>Подсобный рабочий</t>
  </si>
  <si>
    <t>Помощник директора</t>
  </si>
  <si>
    <t>Помощник научного руководителя</t>
  </si>
  <si>
    <t>Помощник первого проректора</t>
  </si>
  <si>
    <t>Помощник проректора</t>
  </si>
  <si>
    <t>Помощник ректора</t>
  </si>
  <si>
    <t>Президент</t>
  </si>
  <si>
    <t>Программист</t>
  </si>
  <si>
    <t>Программист 1 категории</t>
  </si>
  <si>
    <t>Проректор</t>
  </si>
  <si>
    <t>Профессор-исследователь</t>
  </si>
  <si>
    <t>Психолог</t>
  </si>
  <si>
    <t>Рабочий высокой квалификации</t>
  </si>
  <si>
    <t>Рабочий по комплексному обслуживанию и ремонту зданий</t>
  </si>
  <si>
    <t>Редактор</t>
  </si>
  <si>
    <t>Редактор 1 категории</t>
  </si>
  <si>
    <t>Режиссер видеомонтажа</t>
  </si>
  <si>
    <t>Ректор</t>
  </si>
  <si>
    <t>Референт</t>
  </si>
  <si>
    <t>Руководитель группы</t>
  </si>
  <si>
    <t>Руководитель департамента</t>
  </si>
  <si>
    <t>Руководитель коллектива</t>
  </si>
  <si>
    <t>Руководитель проекта</t>
  </si>
  <si>
    <t>Руководитель секретариата</t>
  </si>
  <si>
    <t>Руководитель центра</t>
  </si>
  <si>
    <t>Руководитель школы</t>
  </si>
  <si>
    <t>Секретарь</t>
  </si>
  <si>
    <t>Секретарь учебной части</t>
  </si>
  <si>
    <t>Слесарь-сантехник</t>
  </si>
  <si>
    <t>Советник</t>
  </si>
  <si>
    <t>Социальный педагог</t>
  </si>
  <si>
    <t>Специалист</t>
  </si>
  <si>
    <t>Специалист по кадрам</t>
  </si>
  <si>
    <t>Специалист по кадрам 1 категории</t>
  </si>
  <si>
    <t>Специалист по кадрам 2 категории</t>
  </si>
  <si>
    <t>Специалист по связям с общественностью</t>
  </si>
  <si>
    <t>Специалист по учебно-методической работе</t>
  </si>
  <si>
    <t>Специалист по учебно-методической работе 1 категории</t>
  </si>
  <si>
    <t>Специалист по учебно-методической работе 2 категории</t>
  </si>
  <si>
    <t>Менеджер</t>
  </si>
  <si>
    <t>Стажер-исследователь</t>
  </si>
  <si>
    <t>Старший администратор</t>
  </si>
  <si>
    <t>Старший администратор дежурный</t>
  </si>
  <si>
    <t>Старший дежурный по общежитию</t>
  </si>
  <si>
    <t>Администратор</t>
  </si>
  <si>
    <t>Администратор дежурный</t>
  </si>
  <si>
    <t>Администратор-кассир</t>
  </si>
  <si>
    <t>Старший диспетчер</t>
  </si>
  <si>
    <t>Старший инженер</t>
  </si>
  <si>
    <t>Старший инспектор по контролю за исполнением поручений</t>
  </si>
  <si>
    <t>Старший лаборант</t>
  </si>
  <si>
    <t>Старший методист</t>
  </si>
  <si>
    <t>Статистик</t>
  </si>
  <si>
    <t>Столяр</t>
  </si>
  <si>
    <t>Техник</t>
  </si>
  <si>
    <t>Техник 1 категории</t>
  </si>
  <si>
    <t>Техник-программист</t>
  </si>
  <si>
    <t>Технический редактор</t>
  </si>
  <si>
    <t>Товаровед</t>
  </si>
  <si>
    <t>Тракторист-машинист</t>
  </si>
  <si>
    <t>Уборщик производственных и служебных помещений</t>
  </si>
  <si>
    <t>Уборщик служебных помещений</t>
  </si>
  <si>
    <t>Учебный мастер</t>
  </si>
  <si>
    <t>Ученый секретарь</t>
  </si>
  <si>
    <t>Фельдшер</t>
  </si>
  <si>
    <t>Художественный редактор</t>
  </si>
  <si>
    <t>Художник</t>
  </si>
  <si>
    <t>Швея</t>
  </si>
  <si>
    <t>Шеф-редактор</t>
  </si>
  <si>
    <t>Экономист</t>
  </si>
  <si>
    <t>Экспедитор</t>
  </si>
  <si>
    <t>Юрисконсульт</t>
  </si>
  <si>
    <t>Юрисконсульт 1 категории</t>
  </si>
  <si>
    <t>Диспетчер</t>
  </si>
  <si>
    <t>Лаборант</t>
  </si>
  <si>
    <t>Архивариус</t>
  </si>
  <si>
    <t>Ассистент звукорежиссера</t>
  </si>
  <si>
    <t>Бармен</t>
  </si>
  <si>
    <t>Библиограф</t>
  </si>
  <si>
    <t>Библиограф 1 категории</t>
  </si>
  <si>
    <t>Библиотекарь</t>
  </si>
  <si>
    <t>Библиотекарь 1 категории</t>
  </si>
  <si>
    <t>Библиотекарь 2 категории</t>
  </si>
  <si>
    <t>Буфетчик</t>
  </si>
  <si>
    <t>Бухгалтер</t>
  </si>
  <si>
    <t>Бухгалтер 1 категории</t>
  </si>
  <si>
    <t>Бухгалтер 2 категории</t>
  </si>
  <si>
    <t>Агент по снабжению</t>
  </si>
  <si>
    <t>Ведущий библиограф</t>
  </si>
  <si>
    <t>Ведущий библиотекарь</t>
  </si>
  <si>
    <t>Ведущий бухгалтер</t>
  </si>
  <si>
    <t>Ведущий дизайнер</t>
  </si>
  <si>
    <t>Ведущий инженер</t>
  </si>
  <si>
    <t>Ведущий инженер по охране труда</t>
  </si>
  <si>
    <t>Ведущий инженер-программист</t>
  </si>
  <si>
    <t>Ведущий математик</t>
  </si>
  <si>
    <t>Штукатур</t>
  </si>
  <si>
    <t>Электромонтер по ремонту и обслуживанию электрооборудования</t>
  </si>
  <si>
    <t>Электроник 1 категории</t>
  </si>
  <si>
    <t>Электроник 2 категории</t>
  </si>
  <si>
    <t>Электрогазосварщик</t>
  </si>
  <si>
    <t>Должность</t>
  </si>
  <si>
    <t>Мастер производственного обучения вождению боевых машин</t>
  </si>
  <si>
    <t>Страна</t>
  </si>
  <si>
    <t>Российская Федерация</t>
  </si>
  <si>
    <t>Содружество Доминики</t>
  </si>
  <si>
    <t>Организация</t>
  </si>
  <si>
    <t>Дата начала командировки</t>
  </si>
  <si>
    <r>
      <t xml:space="preserve">Основание для командировки </t>
    </r>
    <r>
      <rPr>
        <i/>
        <sz val="11"/>
        <color theme="4" tint="-0.249977111117893"/>
        <rFont val="Calibri"/>
        <family val="2"/>
        <charset val="204"/>
        <scheme val="minor"/>
      </rPr>
      <t xml:space="preserve"> (выберите из списка)</t>
    </r>
  </si>
  <si>
    <t>Основание для командировки</t>
  </si>
  <si>
    <t>Выписка из протокола заседания Бюро Совета Программы "Научный фонд"</t>
  </si>
  <si>
    <t>Выписка из протокола заседания совета по повышению квалификации</t>
  </si>
  <si>
    <t>Иное</t>
  </si>
  <si>
    <t>Цель (задание) командировки</t>
  </si>
  <si>
    <t>Смета командировки</t>
  </si>
  <si>
    <t>Назначение</t>
  </si>
  <si>
    <t>Остальные поля заполняются работником</t>
  </si>
  <si>
    <t>Стоимость</t>
  </si>
  <si>
    <t>Суточные</t>
  </si>
  <si>
    <t>Проезд</t>
  </si>
  <si>
    <t>Трансферт аэропорт-отель-аэропорт</t>
  </si>
  <si>
    <t>Проживание</t>
  </si>
  <si>
    <t>Оргвзнос</t>
  </si>
  <si>
    <t>Виза</t>
  </si>
  <si>
    <t>Медицинская страховка</t>
  </si>
  <si>
    <t>Дата и номер документа-основания</t>
  </si>
  <si>
    <t>Продолжительность</t>
  </si>
  <si>
    <t>Сумма</t>
  </si>
  <si>
    <t>ИТОГО</t>
  </si>
  <si>
    <t>Подпись командируемого работника</t>
  </si>
  <si>
    <t>Подпись работника, замещающего на время отсутствия</t>
  </si>
  <si>
    <t>Продолжительность командировки, дней</t>
  </si>
  <si>
    <t>валюта</t>
  </si>
  <si>
    <t>X</t>
  </si>
  <si>
    <t>ФИО (полностью) в именительном падеже</t>
  </si>
  <si>
    <t>ФИО, дата</t>
  </si>
  <si>
    <t>Должность, ФИО, дата</t>
  </si>
  <si>
    <t xml:space="preserve">Доллары США  </t>
  </si>
  <si>
    <t xml:space="preserve">Евро         </t>
  </si>
  <si>
    <t>Датские кроны</t>
  </si>
  <si>
    <t>Норвежские кроны</t>
  </si>
  <si>
    <t xml:space="preserve">Швейцарские  франки     </t>
  </si>
  <si>
    <t>Шведские  кроны</t>
  </si>
  <si>
    <t>Рубли</t>
  </si>
  <si>
    <t>Оплата принимающей стороны</t>
  </si>
  <si>
    <t>Нет</t>
  </si>
  <si>
    <t>Питание</t>
  </si>
  <si>
    <t>Валюта</t>
  </si>
  <si>
    <t>За границей</t>
  </si>
  <si>
    <r>
      <t xml:space="preserve">Оплата принимающей стороны   (выберите из списка). </t>
    </r>
    <r>
      <rPr>
        <sz val="11"/>
        <color rgb="FFFF0000"/>
        <rFont val="Calibri"/>
        <family val="2"/>
        <charset val="204"/>
        <scheme val="minor"/>
      </rPr>
      <t>Поле обязательно к заполнению</t>
    </r>
  </si>
  <si>
    <r>
      <t xml:space="preserve">Кодировка источника финансирования </t>
    </r>
    <r>
      <rPr>
        <i/>
        <sz val="11"/>
        <color theme="1"/>
        <rFont val="Calibri"/>
        <family val="2"/>
        <charset val="204"/>
        <scheme val="minor"/>
      </rPr>
      <t>(заполняется работниками ПФУ)</t>
    </r>
  </si>
  <si>
    <t>Код мероприятия ДК</t>
  </si>
  <si>
    <t>Направление расходования средств субсидии</t>
  </si>
  <si>
    <r>
      <t xml:space="preserve">Оплата дней нахождения в командировке по среднему за счет </t>
    </r>
    <r>
      <rPr>
        <i/>
        <sz val="11"/>
        <color theme="1"/>
        <rFont val="Calibri"/>
        <family val="2"/>
        <charset val="204"/>
        <scheme val="minor"/>
      </rPr>
      <t>(заполняется работниками ПФУ)</t>
    </r>
  </si>
  <si>
    <r>
      <rPr>
        <b/>
        <sz val="11"/>
        <color rgb="FFFF0000"/>
        <rFont val="Calibri"/>
        <family val="2"/>
        <charset val="204"/>
        <scheme val="minor"/>
      </rPr>
      <t>ВНИМАНИЕ:</t>
    </r>
    <r>
      <rPr>
        <sz val="11"/>
        <color theme="1"/>
        <rFont val="Calibri"/>
        <family val="2"/>
        <charset val="204"/>
        <scheme val="minor"/>
      </rPr>
      <t xml:space="preserve"> если не будут заполнены обязательные поля в служебной записке, расчет сметы не будет произведен </t>
    </r>
  </si>
  <si>
    <t>Перечень направлений командировочных расходов, курируемых отделом централизованных ресурсов ПФУ</t>
  </si>
  <si>
    <t>статьи расходов ИС-ПРО</t>
  </si>
  <si>
    <t>статьи расходов ФАС</t>
  </si>
  <si>
    <t>Строка ФП (статьи расходов ЦБ)</t>
  </si>
  <si>
    <t>статьи расходов</t>
  </si>
  <si>
    <t>Куратор подразделений</t>
  </si>
  <si>
    <t>Куратор ПФУ</t>
  </si>
  <si>
    <t>Проведение конференций и семинаров</t>
  </si>
  <si>
    <t>Радаев В.В./Григорьева Е.А.</t>
  </si>
  <si>
    <t>Афанасьева А.Н.</t>
  </si>
  <si>
    <t>Командировки и служебные разъезды</t>
  </si>
  <si>
    <t>Новосельцев А.В. / командировки за счет средств центрального бюджета</t>
  </si>
  <si>
    <t>Кирсенкова Н.А.</t>
  </si>
  <si>
    <t>ПОВЫШЕНИЕ КВАЛИФИКАЦИИ РАБОТНИКОВ УНИВЕРСИТЕТА</t>
  </si>
  <si>
    <t>Центр повышения квалификации</t>
  </si>
  <si>
    <t>Радаев В.В./Рожков М.А.</t>
  </si>
  <si>
    <t>Князюк Н.Д.</t>
  </si>
  <si>
    <t>Формирование группы участников программы Кадрового административного резерва</t>
  </si>
  <si>
    <t>Ерофеев С.А./Гринкевич Ю.В.</t>
  </si>
  <si>
    <t>Кузьминов Я.И.</t>
  </si>
  <si>
    <t>ПРОГРАММА "НАУЧНЫЙ ФОНД"</t>
  </si>
  <si>
    <t>Договора ГПХ, гранты</t>
  </si>
  <si>
    <t>Юдкевич М.М./Чурикова О.А.</t>
  </si>
  <si>
    <t>Мероприятия программы "Кадровый резерв"</t>
  </si>
  <si>
    <t>Стажировка и повышение квалификации сотрудников ВШЭ на базе ведущих зарубежных университетов</t>
  </si>
  <si>
    <t>Юдкевич М.М./Гришина А.В.</t>
  </si>
  <si>
    <t>Организация международного рекрутинга и поддержка академической мобильности международных специалистов PhD и пост-доков</t>
  </si>
  <si>
    <t>Программа исходящей академической мобильности международных специалистов PhD</t>
  </si>
  <si>
    <t>Радаев В.В./Медведева М.В.</t>
  </si>
  <si>
    <t>Финансирование издания книг, препринтов, монографий</t>
  </si>
  <si>
    <t>финансирование книг и препринтов</t>
  </si>
  <si>
    <t>Радаев В.В./Иванова Е.А.</t>
  </si>
  <si>
    <t>Павлова М.А.</t>
  </si>
  <si>
    <t>Развитие международных партнерств и продвижение участия НИУ ВШЭ в деятельности ассоциаций и сетей</t>
  </si>
  <si>
    <t>Развитие институциональных партнерств с ведущими международными научно-образовательными центрами</t>
  </si>
  <si>
    <t>Ерофеев С.А./Баталина М.Л.</t>
  </si>
  <si>
    <t>Участие в международных образовательных ярмарках и выставках, международный образовательный маркетинг, партнерства с международными организациями</t>
  </si>
  <si>
    <t>Участие в образовательных ярмарках и выставках в странах дальнего зарубежья</t>
  </si>
  <si>
    <t>Ерофеев С.А./Мармет Н.</t>
  </si>
  <si>
    <t>Многопрофильная олимпиада школьников</t>
  </si>
  <si>
    <t>Башев В.В./Протасевич Т.А.</t>
  </si>
  <si>
    <t>Прочие олимпиады</t>
  </si>
  <si>
    <t>Олимпиада для студентов и выпускников вузов России и стран СНГ</t>
  </si>
  <si>
    <t>Мероприятия Управления по сотрудничеству со странами СНГ и Балтии</t>
  </si>
  <si>
    <t>Проведение в странах СНГ и Центральной и Восточной Европы конкурсного отбора на места, обеспеченные государственным финансированием (квотного отбора), олимпиад и пр.</t>
  </si>
  <si>
    <t>Ерофеев С.А./Четвернина Т.Я.</t>
  </si>
  <si>
    <t>Партнерства ВШЭ с региональными центрами, образовательными учреждениями, вузами России</t>
  </si>
  <si>
    <t>Профориентационная работа в регионах РФ (командировки в вузы, школы, региональные департаменты образования, участие  в проведении летних региональных школ для одаренных школьников   и др.)</t>
  </si>
  <si>
    <t>Мероприятия Дирекции программы развития</t>
  </si>
  <si>
    <t>Проведение мероприятий в рамках сетевого взаимодействия вузов-участников Программы «5:100»</t>
  </si>
  <si>
    <t>Карелина И.Г.</t>
  </si>
  <si>
    <t>Полторацкая В.С.</t>
  </si>
  <si>
    <t>Поддержка международных научных партнерств</t>
  </si>
  <si>
    <t>Поддержка и развитие международных научных партнерств НИУ ВШЭ с зарубежными исследовательскими организациями</t>
  </si>
  <si>
    <t>Гохберг Л.М./Кабанова Е.В.</t>
  </si>
  <si>
    <t>Проект "Повышение качества журналов НИУ ВШЭ"</t>
  </si>
  <si>
    <t>Радаев В.В.</t>
  </si>
  <si>
    <t>Мероприятия Бизнес-инкубатора</t>
  </si>
  <si>
    <t>Мероприятия Бизнес-инкубатора, Управление инновационной деятельности</t>
  </si>
  <si>
    <t>Новосельцев А.В. /Суворова Н.И.</t>
  </si>
  <si>
    <t>Грант Правительства РФ для господдержки научных исследований (лаборатория Ж.Ф.Тисса)</t>
  </si>
  <si>
    <t>Лаборатория Ж.Ф. Тисса</t>
  </si>
  <si>
    <t>Юдкевич М.М./Кичко С.И.</t>
  </si>
  <si>
    <t>Грант Правительства РФ для господдержки научных исследований (лаборатория П.Парадалоса)</t>
  </si>
  <si>
    <t>Лаборатория П. Парадалоса</t>
  </si>
  <si>
    <t>Юдкевич М.М./Калягин В.А.</t>
  </si>
  <si>
    <t>Грант Правительства РФ для господдержки научных исследований (лаборатория Ю.М. Кабанова)</t>
  </si>
  <si>
    <t>Лаборатория Ю.М. Кабанова</t>
  </si>
  <si>
    <t>Юдкевич М.М./Катышев П.К.</t>
  </si>
  <si>
    <t>Дополнительная информация (заполняется при необходимости)</t>
  </si>
  <si>
    <t>Курсы валют ЦБ</t>
  </si>
  <si>
    <t>Рублей/ед валюты</t>
  </si>
  <si>
    <t>Сумма в валюте</t>
  </si>
  <si>
    <t xml:space="preserve">Сумма в рублях </t>
  </si>
  <si>
    <t>Сумма по смете, рублей</t>
  </si>
  <si>
    <t xml:space="preserve">Заполняется полностью в именительном падеже </t>
  </si>
  <si>
    <t>Учетный шифр присваивается автоматически при выборе подразделения из списка</t>
  </si>
  <si>
    <t>Если работник работает в нескольких подразделениях, указываются все подразделения. Первым указывается подразделение, где работник занимает основную ставку</t>
  </si>
  <si>
    <t>Если работник работает в нескольких подразделениях, указываются все должности, занимаемые в соответствующих подразделениях. Последовательность указания должностей должна совпадать с последовательностью подразделений</t>
  </si>
  <si>
    <r>
      <t xml:space="preserve">Наименование структурного подразделения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 нажатием стрелки у правой ячейки)</t>
    </r>
  </si>
  <si>
    <r>
      <t xml:space="preserve">Должность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</t>
    </r>
  </si>
  <si>
    <r>
      <t xml:space="preserve">Страна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списка)/</t>
    </r>
    <r>
      <rPr>
        <sz val="11"/>
        <rFont val="Calibri"/>
        <family val="2"/>
        <charset val="204"/>
        <scheme val="minor"/>
      </rPr>
      <t>Город</t>
    </r>
  </si>
  <si>
    <t>Если в одной стране посещается несколько городов, то в каждой строке указывается одна и та же страна, но разные города</t>
  </si>
  <si>
    <t>Расссчитывается автоматически</t>
  </si>
  <si>
    <t>дата продолжения командировки не может быть ранее окончания даты окончания командировки в предшествующем городе/стране</t>
  </si>
  <si>
    <t>вводится в формате ДД.ММ.201Г. Даты должны быть определены с учетом дороги</t>
  </si>
  <si>
    <t>Указывается принимающая организация</t>
  </si>
  <si>
    <t>Рассчитывается автоматически  из заполненных полей сметы</t>
  </si>
  <si>
    <t>Финансирование расходов, превышающих предельную сумму выделенного финансирования за счет</t>
  </si>
  <si>
    <t>Заполняется в случае превышения сметных расходов над выделенным финансированием.  Указываются дополнительные источники финансирования для покрытия разрыва между сметой и выделенным финансированием</t>
  </si>
  <si>
    <t>УБЕДИТЕЛЬНАЯ ПРОСЬБА НЕ ДОБАВЛЯТЬ И НЕ УБИРАТЬ СТРОКИ, ИНАЧЕ НЕ БУДЕТ ПРОИЗВЕДЕН РАСЧЕТ СМЕТЫ. Для "нестандартной" информации предусмотрено поле "Дополнительная информация" в служебной записке</t>
  </si>
  <si>
    <t>Выбирается из представленного списка, если есть отличия, необходимо ввести их в поле "Дополнительная информация"</t>
  </si>
  <si>
    <t>Указывается номер и дата документа, являющегося основанием для командирования</t>
  </si>
  <si>
    <t>Указывается из документа-основания при наличии информации</t>
  </si>
  <si>
    <t>Поле обязательно к заполнению. Выбирается из списка. Информация используется при расчете суточных в смете</t>
  </si>
  <si>
    <t>Краткое описание цели командировки</t>
  </si>
  <si>
    <t>Указывается ФИО и должность замещающего работника</t>
  </si>
  <si>
    <t>Заполняется РАБОТНИКОМ из документа-основания</t>
  </si>
  <si>
    <t>Поля, в служебной записке и смете закрашенные серым цветом - выбор из списка</t>
  </si>
  <si>
    <t>Поля в служебной записке и смете, закрашенные зеленым цветом - рассчитываются автоматически</t>
  </si>
  <si>
    <r>
      <t xml:space="preserve">Указывается страна/страны командирования. Каждая страна - в отдельной ячейке. </t>
    </r>
    <r>
      <rPr>
        <b/>
        <sz val="11"/>
        <color rgb="FFFF0000"/>
        <rFont val="Cambria"/>
        <family val="1"/>
        <charset val="204"/>
        <scheme val="major"/>
      </rPr>
      <t>Внимание:</t>
    </r>
    <r>
      <rPr>
        <sz val="11"/>
        <color theme="1"/>
        <rFont val="Cambria"/>
        <family val="1"/>
        <charset val="204"/>
        <scheme val="major"/>
      </rPr>
      <t xml:space="preserve"> для Великобритании, США и стран СНГ и Балтии для отдельных городов существуют свои нормы на оплату проживания. При выборе таких стран из списка обращайте внимание - если указан город, то для него существуют отдельные нормы</t>
    </r>
  </si>
  <si>
    <t>Дата окончания командировки</t>
  </si>
  <si>
    <r>
      <t>Предельная сумма финансирования командировки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Calibri"/>
        <family val="2"/>
        <charset val="204"/>
        <scheme val="minor"/>
      </rPr>
      <t>рублей</t>
    </r>
  </si>
  <si>
    <t>Возложение обязанностей на время командировки</t>
  </si>
  <si>
    <t>Источник финансирования командировки</t>
  </si>
  <si>
    <t>Код мероприятия дорожной карты</t>
  </si>
  <si>
    <t>Направление расходования средств (при финансировании за счет средств программы повышения конкурентоспособности)</t>
  </si>
  <si>
    <t>- 700 руб. - при направлении в служебную командировку по территории РФ;</t>
  </si>
  <si>
    <t>При командировках по России:</t>
  </si>
  <si>
    <r>
      <rPr>
        <b/>
        <sz val="11"/>
        <color theme="1"/>
        <rFont val="Calibri"/>
        <family val="2"/>
        <charset val="204"/>
        <scheme val="minor"/>
      </rPr>
      <t>Суточные (дополнительные расходы, связанные с проживанием вне места постоянного жительства)</t>
    </r>
    <r>
      <rPr>
        <sz val="11"/>
        <color theme="1"/>
        <rFont val="Calibri"/>
        <family val="2"/>
        <charset val="204"/>
        <scheme val="minor"/>
      </rPr>
      <t xml:space="preserve"> возмещаются работникам за каждый день нахождения в служебной командировке, включая выходные и нерабочие праздничные дни, в следующих размерах:</t>
    </r>
  </si>
  <si>
    <t>При командировках за границу:</t>
  </si>
  <si>
    <r>
      <rPr>
        <b/>
        <sz val="11"/>
        <color theme="1"/>
        <rFont val="Calibri"/>
        <family val="2"/>
        <charset val="204"/>
        <scheme val="minor"/>
      </rPr>
      <t>Сумма проезда</t>
    </r>
    <r>
      <rPr>
        <sz val="11"/>
        <color theme="1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билетов на проезд до места командирования (о разрешенных НИУ ВШЭ стандартах по проезду см. в п. 7.3 Положения о командировках)</t>
    </r>
  </si>
  <si>
    <r>
      <rPr>
        <b/>
        <sz val="11"/>
        <color rgb="FF000000"/>
        <rFont val="Calibri"/>
        <family val="2"/>
        <charset val="204"/>
        <scheme val="minor"/>
      </rPr>
      <t>Сумма трансфера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(например: 100 евро, 100 долл., 100 англ.фунт.стер.)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</si>
  <si>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Стоимость оргвзноса (если он есть)</t>
    </r>
    <r>
      <rPr>
        <sz val="11"/>
        <color theme="1"/>
        <rFont val="Calibri"/>
        <family val="2"/>
        <charset val="204"/>
        <scheme val="minor"/>
      </rPr>
      <t xml:space="preserve"> проставляется на основании информации, содержащейся либо в приглашении, либо на сайте мероприятия, для участия в котором сотрудник направляется в командировку.</t>
    </r>
  </si>
  <si>
    <r>
      <rPr>
        <b/>
        <sz val="11"/>
        <color rgb="FF000000"/>
        <rFont val="Calibri"/>
        <family val="2"/>
        <charset val="204"/>
        <scheme val="minor"/>
      </rPr>
      <t>Стоимость визы (только при направлении в загран.командировку)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визы в общедоступных источниках.</t>
    </r>
  </si>
  <si>
    <r>
      <t xml:space="preserve"> </t>
    </r>
    <r>
      <rPr>
        <b/>
        <sz val="11"/>
        <color rgb="FF000000"/>
        <rFont val="Calibri"/>
        <family val="2"/>
        <charset val="204"/>
        <scheme val="minor"/>
      </rPr>
      <t>Сумма мед.страховки (только при направлении в загран.командировку)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мед.страховки в общедоступных источниках.</t>
    </r>
  </si>
  <si>
    <r>
      <rPr>
        <b/>
        <sz val="11"/>
        <color theme="1"/>
        <rFont val="Calibri"/>
        <family val="2"/>
        <charset val="204"/>
        <scheme val="minor"/>
      </rPr>
      <t xml:space="preserve">Сумма проживания </t>
    </r>
    <r>
      <rPr>
        <sz val="11"/>
        <color theme="1"/>
        <rFont val="Calibri"/>
        <family val="2"/>
        <charset val="204"/>
        <scheme val="minor"/>
      </rPr>
      <t>проставляется по нормам, указанным в Приказе Минфина РФ от 12 июля 2006 г. № 92н  (о разрешенных НИУ ВШЭ стандартах по проживанию см. в п. 7.6 Положения о командировках). Сумма за проживание считается по количеству ночей.</t>
    </r>
  </si>
  <si>
    <t xml:space="preserve"> </t>
  </si>
  <si>
    <t>Трансфер</t>
  </si>
  <si>
    <t>Литва</t>
  </si>
  <si>
    <t xml:space="preserve">Норвежские кроны  </t>
  </si>
  <si>
    <t>США</t>
  </si>
  <si>
    <t>Таджикистан</t>
  </si>
  <si>
    <t>Узбекистан</t>
  </si>
  <si>
    <t>Письменное распоряжение руководителя</t>
  </si>
  <si>
    <t>План работы факультета/кафедры</t>
  </si>
  <si>
    <t>Выписка из протокола заседания научной комиссии</t>
  </si>
  <si>
    <t>Выписка из протокола заседания Комиссии по отбору заявок на поддержку и развитие международных научных партнёрств</t>
  </si>
  <si>
    <t>Устное распоряжение руководителя</t>
  </si>
  <si>
    <r>
      <rPr>
        <b/>
        <sz val="11"/>
        <color theme="1"/>
        <rFont val="Calibri"/>
        <family val="2"/>
        <charset val="204"/>
        <scheme val="minor"/>
      </rPr>
      <t>8.1.</t>
    </r>
    <r>
      <rPr>
        <sz val="11"/>
        <color theme="1"/>
        <rFont val="Calibri"/>
        <family val="2"/>
        <charset val="204"/>
        <scheme val="minor"/>
      </rPr>
      <t xml:space="preserve"> Научно-исследовательских проектов с привлечением к руководству ведущих иностранных и российских ученых и (или) совместно с перспективными научными организациями, в том числе с возможностью создания структурных подразделений в вузах;</t>
    </r>
  </si>
  <si>
    <r>
      <rPr>
        <b/>
        <sz val="11"/>
        <color theme="1"/>
        <rFont val="Calibri"/>
        <family val="2"/>
        <charset val="204"/>
        <scheme val="minor"/>
      </rPr>
      <t>8.2.</t>
    </r>
    <r>
      <rPr>
        <sz val="11"/>
        <color theme="1"/>
        <rFont val="Calibri"/>
        <family val="2"/>
        <charset val="204"/>
        <scheme val="minor"/>
      </rPr>
      <t>Научно-исследовательских и опытно-конструкторских проектов совместно с российскими и международными высокотехнологичными организациями, в том числе с возможностью создания структурных подразделений в вузах</t>
    </r>
  </si>
  <si>
    <r>
      <rPr>
        <b/>
        <sz val="11"/>
        <color theme="1"/>
        <rFont val="Calibri"/>
        <family val="2"/>
        <charset val="204"/>
        <scheme val="minor"/>
      </rPr>
      <t>7.</t>
    </r>
    <r>
      <rPr>
        <sz val="11"/>
        <color theme="1"/>
        <rFont val="Calibri"/>
        <family val="2"/>
        <charset val="204"/>
        <scheme val="minor"/>
      </rPr>
      <t xml:space="preserve"> Осуществление мер по привлечению студентов из ведущих иностранных университетов для обучения в российских вузах, в том числе путем реализации партнерских образовательных программ с иностранными университетами и ассоциациями университетов;</t>
    </r>
  </si>
  <si>
    <r>
      <rPr>
        <b/>
        <sz val="11"/>
        <color theme="1"/>
        <rFont val="Calibri"/>
        <family val="2"/>
        <charset val="204"/>
        <scheme val="minor"/>
      </rPr>
      <t>6.</t>
    </r>
    <r>
      <rPr>
        <sz val="11"/>
        <color theme="1"/>
        <rFont val="Calibri"/>
        <family val="2"/>
        <charset val="204"/>
        <scheme val="minor"/>
      </rPr>
      <t xml:space="preserve"> Внедрение в вузах новых образовательных программ совместно с ведущими иностранными и российскими университетами и научными организациями;</t>
    </r>
  </si>
  <si>
    <r>
      <rPr>
        <b/>
        <sz val="11"/>
        <color theme="1"/>
        <rFont val="Calibri"/>
        <family val="2"/>
        <charset val="204"/>
        <scheme val="minor"/>
      </rPr>
      <t xml:space="preserve">5. </t>
    </r>
    <r>
      <rPr>
        <sz val="11"/>
        <color theme="1"/>
        <rFont val="Calibri"/>
        <family val="2"/>
        <charset val="204"/>
        <scheme val="minor"/>
      </rPr>
      <t>Реализация мер по поддержке студентов, аспирантов, стажеров, молодых научно-педагогических работников;</t>
    </r>
  </si>
  <si>
    <r>
      <rPr>
        <b/>
        <sz val="11"/>
        <color theme="1"/>
        <rFont val="Calibri"/>
        <family val="2"/>
        <charset val="204"/>
        <scheme val="minor"/>
      </rPr>
      <t xml:space="preserve">4. </t>
    </r>
    <r>
      <rPr>
        <sz val="11"/>
        <color theme="1"/>
        <rFont val="Calibri"/>
        <family val="2"/>
        <charset val="204"/>
        <scheme val="minor"/>
      </rPr>
      <t>Реализация мер по совершенствованию деятельности аспирантуры и докторантуры;</t>
    </r>
  </si>
  <si>
    <r>
      <rPr>
        <b/>
        <sz val="11"/>
        <color theme="1"/>
        <rFont val="Calibri"/>
        <family val="2"/>
        <charset val="204"/>
        <scheme val="minor"/>
      </rPr>
      <t xml:space="preserve">3.  </t>
    </r>
    <r>
      <rPr>
        <sz val="11"/>
        <color theme="1"/>
        <rFont val="Calibri"/>
        <family val="2"/>
        <charset val="204"/>
        <scheme val="minor"/>
      </rPr>
      <t>Реализация программ международной и внутрироссийской академической мобильности научно-педагогических работников в форме стажировок, повышения квалификации, профессиональной переподготовки и в других формах;</t>
    </r>
  </si>
  <si>
    <r>
      <rPr>
        <b/>
        <sz val="11"/>
        <color theme="1"/>
        <rFont val="Calibri"/>
        <family val="2"/>
        <charset val="204"/>
        <scheme val="minor"/>
      </rPr>
      <t xml:space="preserve">2. </t>
    </r>
    <r>
      <rPr>
        <sz val="11"/>
        <color theme="1"/>
        <rFont val="Calibri"/>
        <family val="2"/>
        <charset val="204"/>
        <scheme val="minor"/>
      </rPr>
      <t xml:space="preserve"> Реализация мер по привлечению в вузы молодых научно-педагогических работников, имеющих опыт работы в научно-исследовательской и образовательной сферах в ведущих иностранных и российских университетах и научных организациях;</t>
    </r>
  </si>
  <si>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. Реализация мер по формированию кадрового резерва руководящего состава вузов и привлечению на руководящие должности специалистов, имеющих опыт работы в ведущих иностранных и российских университетах и научных организациях;</t>
    </r>
  </si>
  <si>
    <r>
      <rPr>
        <b/>
        <sz val="11"/>
        <color theme="1"/>
        <rFont val="Calibri"/>
        <family val="2"/>
        <charset val="204"/>
        <scheme val="minor"/>
      </rPr>
      <t>8.</t>
    </r>
    <r>
      <rPr>
        <sz val="11"/>
        <color theme="1"/>
        <rFont val="Calibri"/>
        <family val="2"/>
        <charset val="204"/>
        <scheme val="minor"/>
      </rPr>
      <t xml:space="preserve"> Реализация в рамках планов проведения научно-исследовательских работ в соответствии с программой фундаментальных научных исследований в Российской Федерации на долгосрочный период в вузах, а также с учетом приоритетных международных направлений фундаментальных и прикладных исследований:</t>
    </r>
  </si>
  <si>
    <t>Проживание, проезд</t>
  </si>
  <si>
    <t>Проживание, суточные</t>
  </si>
  <si>
    <t>Проживание, виза</t>
  </si>
  <si>
    <t>Проживание, мед страховка</t>
  </si>
  <si>
    <t>Проживание, трансфер</t>
  </si>
  <si>
    <t>Проезд, суточные</t>
  </si>
  <si>
    <t>Проезд, виза</t>
  </si>
  <si>
    <t>Проезд, мед страховка</t>
  </si>
  <si>
    <t>Проезд, трансфер</t>
  </si>
  <si>
    <t>Суточные, виза</t>
  </si>
  <si>
    <t>Суточные, мед страховка</t>
  </si>
  <si>
    <t>Суточные, трансфер</t>
  </si>
  <si>
    <t>Виза, мед страховка</t>
  </si>
  <si>
    <t>Виза, трансфер</t>
  </si>
  <si>
    <t>-</t>
  </si>
  <si>
    <t>Источник финансирования командировки (основной)</t>
  </si>
  <si>
    <t>УТВЕРЖДАЮ</t>
  </si>
  <si>
    <t>Дата и № документа-основания</t>
  </si>
  <si>
    <r>
      <t xml:space="preserve">Основание для командировки </t>
    </r>
    <r>
      <rPr>
        <b/>
        <i/>
        <sz val="12"/>
        <color theme="4" tint="-0.249977111117893"/>
        <rFont val="Times New Roman"/>
        <family val="1"/>
        <charset val="204"/>
      </rPr>
      <t xml:space="preserve"> (выберите из списка)</t>
    </r>
  </si>
  <si>
    <r>
      <t xml:space="preserve">Оплата принимающей стороны   (выберите из списка). </t>
    </r>
    <r>
      <rPr>
        <i/>
        <sz val="12"/>
        <color theme="3"/>
        <rFont val="Times New Roman"/>
        <family val="1"/>
        <charset val="204"/>
      </rPr>
      <t>Поле обязательно к заполнению</t>
    </r>
  </si>
  <si>
    <r>
      <t xml:space="preserve">Код мероприятия дорожной карты </t>
    </r>
    <r>
      <rPr>
        <i/>
        <sz val="12"/>
        <color theme="3"/>
        <rFont val="Times New Roman"/>
        <family val="1"/>
        <charset val="204"/>
      </rPr>
      <t>(выберите из списка)</t>
    </r>
  </si>
  <si>
    <r>
      <t>Направление расходования средств (при финансировании за счет средств программы повышения конкурентоспособности)</t>
    </r>
    <r>
      <rPr>
        <i/>
        <sz val="12"/>
        <color theme="3"/>
        <rFont val="Times New Roman"/>
        <family val="1"/>
        <charset val="204"/>
      </rPr>
      <t xml:space="preserve"> (выберите из списка)</t>
    </r>
  </si>
  <si>
    <r>
      <t xml:space="preserve">Страна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списка)/</t>
    </r>
    <r>
      <rPr>
        <b/>
        <sz val="12"/>
        <rFont val="Times New Roman"/>
        <family val="1"/>
        <charset val="204"/>
      </rPr>
      <t>Город</t>
    </r>
  </si>
  <si>
    <r>
      <t xml:space="preserve">Должность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списка)</t>
    </r>
  </si>
  <si>
    <r>
      <t xml:space="preserve">Наименование структурного подразделения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 нажатием стрелки у правой ячейки)</t>
    </r>
  </si>
  <si>
    <t>Предельная сумма  финан-ия командировки, рублей</t>
  </si>
  <si>
    <t>Должность адресата</t>
  </si>
  <si>
    <t>ФИО</t>
  </si>
  <si>
    <t>Табельный номер</t>
  </si>
  <si>
    <t xml:space="preserve">Служебная записка о командировании №                      от </t>
  </si>
  <si>
    <t>Питание, виза</t>
  </si>
  <si>
    <t>Питание, мед страховка</t>
  </si>
  <si>
    <t>Питание, проезд</t>
  </si>
  <si>
    <t>Питание, проживание</t>
  </si>
  <si>
    <t>Питание, суточные</t>
  </si>
  <si>
    <t>Питание, трансфер</t>
  </si>
  <si>
    <r>
      <t xml:space="preserve">                                      </t>
    </r>
    <r>
      <rPr>
        <u/>
        <sz val="11"/>
        <color theme="1"/>
        <rFont val="Calibri"/>
        <family val="2"/>
        <charset val="204"/>
        <scheme val="minor"/>
      </rPr>
      <t xml:space="preserve">  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</si>
  <si>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Приглашение</t>
  </si>
  <si>
    <t>Все расходы</t>
  </si>
  <si>
    <t>Предельная норма возмещения по проживанию</t>
  </si>
  <si>
    <t>Предельная норма возмещения по суточным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</si>
  <si>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</si>
  <si>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</si>
  <si>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</si>
  <si>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</si>
  <si>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</si>
  <si>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</si>
  <si>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Ангола</t>
  </si>
  <si>
    <t>Андорра</t>
  </si>
  <si>
    <t>Антигуа и Барбуда</t>
  </si>
  <si>
    <t>Аргентина</t>
  </si>
  <si>
    <t>Армения</t>
  </si>
  <si>
    <t>Афганистан</t>
  </si>
  <si>
    <t>Багамские острова</t>
  </si>
  <si>
    <t>Бангладеш</t>
  </si>
  <si>
    <t>Барбадос</t>
  </si>
  <si>
    <t>Бахрейн</t>
  </si>
  <si>
    <t>Белиз</t>
  </si>
  <si>
    <t>Белоруссия</t>
  </si>
  <si>
    <t>Бельгия</t>
  </si>
  <si>
    <t>Бенин</t>
  </si>
  <si>
    <t>Бермудские Острова</t>
  </si>
  <si>
    <t>Болгария</t>
  </si>
  <si>
    <t>Боливия</t>
  </si>
  <si>
    <t>Босния и Герцеговина</t>
  </si>
  <si>
    <t>Ботсвана</t>
  </si>
  <si>
    <t>Бразилия</t>
  </si>
  <si>
    <t>Бруней</t>
  </si>
  <si>
    <t>Буркина-Фасо</t>
  </si>
  <si>
    <t>Бурунди</t>
  </si>
  <si>
    <t>Вануату</t>
  </si>
  <si>
    <t>Великобритания</t>
  </si>
  <si>
    <t>Венгрия</t>
  </si>
  <si>
    <t>Венесуэла</t>
  </si>
  <si>
    <t>Вьетнам</t>
  </si>
  <si>
    <t>Габон</t>
  </si>
  <si>
    <t>Гаити</t>
  </si>
  <si>
    <t>Гайана</t>
  </si>
  <si>
    <t>Гамбия</t>
  </si>
  <si>
    <t>Гана</t>
  </si>
  <si>
    <t>Гватемала</t>
  </si>
  <si>
    <t>Гвинея</t>
  </si>
  <si>
    <t>Республика Гвинея-Бисау</t>
  </si>
  <si>
    <t>Германия</t>
  </si>
  <si>
    <t>Гибралтар</t>
  </si>
  <si>
    <t>Гондурас</t>
  </si>
  <si>
    <t>Гренада</t>
  </si>
  <si>
    <t>Греция</t>
  </si>
  <si>
    <t>Грузия</t>
  </si>
  <si>
    <t>Дания</t>
  </si>
  <si>
    <t>Джибути</t>
  </si>
  <si>
    <t>Доминиканская республика</t>
  </si>
  <si>
    <t>Египет</t>
  </si>
  <si>
    <t>Замбия</t>
  </si>
  <si>
    <t>Заморские территории Франции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</si>
  <si>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</si>
  <si>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</si>
  <si>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</si>
  <si>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</si>
  <si>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</si>
  <si>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</si>
  <si>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</si>
  <si>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</si>
  <si>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</si>
  <si>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</si>
  <si>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</si>
  <si>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</si>
  <si>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</si>
  <si>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</si>
  <si>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Каймановы Острова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</si>
  <si>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</si>
  <si>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</si>
  <si>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</si>
  <si>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</si>
  <si>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</si>
  <si>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</si>
  <si>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</si>
  <si>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Республика Кирибати</t>
  </si>
  <si>
    <t>Китай</t>
  </si>
  <si>
    <t>Китай (Гонконг)</t>
  </si>
  <si>
    <t>Китай (Тайвань)</t>
  </si>
  <si>
    <t>Колумбия</t>
  </si>
  <si>
    <t>Коморские Острова</t>
  </si>
  <si>
    <t>Конго</t>
  </si>
  <si>
    <t>Демократическая Республика Конго</t>
  </si>
  <si>
    <t>Корейская Народно-Демократическая Республика</t>
  </si>
  <si>
    <t>Республика Корея</t>
  </si>
  <si>
    <t>Коста-Рика</t>
  </si>
  <si>
    <t>Кот-д'Ивуар</t>
  </si>
  <si>
    <t>Куба</t>
  </si>
  <si>
    <t>Кувейт</t>
  </si>
  <si>
    <t>Лаос</t>
  </si>
  <si>
    <t>Латвия</t>
  </si>
  <si>
    <t>Лесото</t>
  </si>
  <si>
    <t>Либерия</t>
  </si>
  <si>
    <t>Ливан</t>
  </si>
  <si>
    <t>Ливия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</si>
  <si>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</si>
  <si>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</si>
  <si>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</si>
  <si>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</si>
  <si>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</si>
  <si>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</si>
  <si>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Македония</t>
  </si>
  <si>
    <t>Малави</t>
  </si>
  <si>
    <t>Малайзия</t>
  </si>
  <si>
    <t>Мали</t>
  </si>
  <si>
    <t>Мальдивы</t>
  </si>
  <si>
    <t>Мальта</t>
  </si>
  <si>
    <t>Марокко</t>
  </si>
  <si>
    <t>Мексика</t>
  </si>
  <si>
    <t>Мозамбик</t>
  </si>
  <si>
    <t>Молдавия</t>
  </si>
  <si>
    <t>Монако</t>
  </si>
  <si>
    <t>Монголия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</si>
  <si>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</si>
  <si>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</si>
  <si>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</si>
  <si>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</si>
  <si>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</si>
  <si>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</si>
  <si>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</si>
  <si>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</si>
  <si>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Новая Зеландия</t>
  </si>
  <si>
    <t>Новая Каледония</t>
  </si>
  <si>
    <t>Норвегия</t>
  </si>
  <si>
    <t>Объединенные Арабские Эмират</t>
  </si>
  <si>
    <t>Оман</t>
  </si>
  <si>
    <t>Пакистан</t>
  </si>
  <si>
    <t>Палау, остров</t>
  </si>
  <si>
    <t>Палестина</t>
  </si>
  <si>
    <t>Панама</t>
  </si>
  <si>
    <t>Папуа-Новая Гвинея</t>
  </si>
  <si>
    <t>Парагвай</t>
  </si>
  <si>
    <t>Перу</t>
  </si>
  <si>
    <t>Польша</t>
  </si>
  <si>
    <t>Португалия</t>
  </si>
  <si>
    <t>Пуэрто-Рико</t>
  </si>
  <si>
    <t>Руанда</t>
  </si>
  <si>
    <t>Румыния</t>
  </si>
  <si>
    <t>Сальвадор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</si>
  <si>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</si>
  <si>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</si>
  <si>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</si>
  <si>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</si>
  <si>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</si>
  <si>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Сейшельские Острова</t>
  </si>
  <si>
    <t>Сенегал</t>
  </si>
  <si>
    <t>Сент-Люсия</t>
  </si>
  <si>
    <t>Сербия и Черногория</t>
  </si>
  <si>
    <t>Сингапур</t>
  </si>
  <si>
    <t>Сирия</t>
  </si>
  <si>
    <t>Словакия</t>
  </si>
  <si>
    <t>Словения</t>
  </si>
  <si>
    <t>Соломоновы Острова</t>
  </si>
  <si>
    <t>Сомали</t>
  </si>
  <si>
    <t>Судан</t>
  </si>
  <si>
    <t>Суринам</t>
  </si>
  <si>
    <t>Сьерра-Леоне</t>
  </si>
  <si>
    <t>Таиланд</t>
  </si>
  <si>
    <t>Танзания</t>
  </si>
  <si>
    <t>Того</t>
  </si>
  <si>
    <t>Тонга</t>
  </si>
  <si>
    <t>Тринидад и Тобаго</t>
  </si>
  <si>
    <t>Тунис</t>
  </si>
  <si>
    <t>Туркменистан</t>
  </si>
  <si>
    <t>Турция</t>
  </si>
  <si>
    <t>Уганда</t>
  </si>
  <si>
    <t>Украина</t>
  </si>
  <si>
    <t>Уругвай</t>
  </si>
  <si>
    <t>Фиджи</t>
  </si>
  <si>
    <t>Филиппины</t>
  </si>
  <si>
    <t>Финляндия</t>
  </si>
  <si>
    <t>Франция</t>
  </si>
  <si>
    <t>Хорватия</t>
  </si>
  <si>
    <t>Центрально-Африканская Республика</t>
  </si>
  <si>
    <t>Чад</t>
  </si>
  <si>
    <t>Чехия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</si>
  <si>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</si>
  <si>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</si>
  <si>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</si>
  <si>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</si>
  <si>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</si>
  <si>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</si>
  <si>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</si>
  <si>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</si>
  <si>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</si>
  <si>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Южная Осетия</t>
  </si>
  <si>
    <t>Южно-Африканская Республика</t>
  </si>
  <si>
    <t>Ямайка</t>
  </si>
  <si>
    <t>Япония</t>
  </si>
  <si>
    <t>Азербайджан (Баку)</t>
  </si>
  <si>
    <t>Армения (Ереван)</t>
  </si>
  <si>
    <t>Белоруссия (Минск)</t>
  </si>
  <si>
    <t xml:space="preserve">Японские иены </t>
  </si>
  <si>
    <t>Эстония (Таллин)</t>
  </si>
  <si>
    <t>Шведские кроны</t>
  </si>
  <si>
    <t>Швейцарские франки</t>
  </si>
  <si>
    <t>Украина (Киев)</t>
  </si>
  <si>
    <t>Узбекистан (Ташкент)</t>
  </si>
  <si>
    <t>Туркменистан (Ашхабад)</t>
  </si>
  <si>
    <t>Таджикистан (Душанбе)</t>
  </si>
  <si>
    <t>США (Нью-Йорк)</t>
  </si>
  <si>
    <t>Английские фунты стерлинги</t>
  </si>
  <si>
    <t>Великобритания (Лондон)</t>
  </si>
  <si>
    <t>Грузия (Тбилиси)</t>
  </si>
  <si>
    <t>Казахстан (Алма-Ата и Астана)</t>
  </si>
  <si>
    <t>Киргизия (Бишкек)</t>
  </si>
  <si>
    <t>Латвия (Рига)</t>
  </si>
  <si>
    <t>Литва (Вильнюс)</t>
  </si>
  <si>
    <t>Молдавия (Кишинев)</t>
  </si>
  <si>
    <t>- при направлении в командировку за пределы территории РФ проставляется в соответствии с установленными нормами.</t>
  </si>
  <si>
    <t xml:space="preserve">Азербайджан </t>
  </si>
  <si>
    <t>Казахстан  (Алма-Ата и Астана)</t>
  </si>
  <si>
    <t>Валюта суточных</t>
  </si>
  <si>
    <t>Подпись непосредственного руководителя</t>
  </si>
  <si>
    <t>Подпись непосредственного руководителя руководителя</t>
  </si>
  <si>
    <t>В случае, если командируемый является сотрудником нескольких структурных подразделений, записка заверяется по основному месту оформления</t>
  </si>
  <si>
    <t>п/п</t>
  </si>
  <si>
    <t>При следовании работника с территории Российской Федерации дата пересечения государственной границы Российской Федерации включается в дни, за которые суточные выплачиваются в соответствии с установленными для конкретной страны нормам, а при следовании на территорию Российской Федерации дата пересечения государственной границы Российской Федерации включается в дни, за которые суточные выплачиваются в сумме 700 рублей.</t>
  </si>
  <si>
    <t>* если принимающая сторона предоставляет то суточные положены 30% от суммы  в соответствии с установленными для конкретной страны нормам.</t>
  </si>
  <si>
    <t>* если принимающая сторона берет на себя все местные расходы, то суточные НИУ ВШЭ не предоставляются.</t>
  </si>
  <si>
    <t>* если принимающая сторона предоставляет питание или оплачивает все местные расходы, то суточные НИУ ВШЭ не предоставляются.</t>
  </si>
  <si>
    <t>Суточные (день возвращения)</t>
  </si>
  <si>
    <t>Приложение №1 
к Положению о служебных командировках НИУ ВШЭ. Часть 2.</t>
  </si>
  <si>
    <t>Приложение №1 
к Положению о служебных командировках НИУ ВШЭ. Часть 3.
Инструкция по заполнению Служебной записки о командировании.</t>
  </si>
  <si>
    <t>1.3.1. Развитие системы международной экспертизы исследовательских проектов и научных коллективов</t>
  </si>
  <si>
    <t>1.3.2. Развитие системы лингвистической поддержки публикаций на иностранном языке</t>
  </si>
  <si>
    <t>2.3.1. Развитие системы аспирантских школ - внедрение новой модели аспирантской подготовки</t>
  </si>
  <si>
    <t>Шифр подразделения</t>
  </si>
  <si>
    <t>Укрупненный шифр</t>
  </si>
  <si>
    <t>Суточные (кроме дня возвращения). Страна 1</t>
  </si>
  <si>
    <t>Суточные (кроме дня возвращения). Страна 2</t>
  </si>
  <si>
    <t>Суточные (кроме дня возвращения). Страна 3</t>
  </si>
  <si>
    <t>Проживание. Страна 1</t>
  </si>
  <si>
    <t>Проживание. Страна 2</t>
  </si>
  <si>
    <t>Проживание. Страна 3</t>
  </si>
  <si>
    <t>КВР</t>
  </si>
  <si>
    <t>Сумма по смете валюта 1</t>
  </si>
  <si>
    <t>Сумма по смете валюта 2</t>
  </si>
  <si>
    <t>Сумма по смете валюта 3</t>
  </si>
  <si>
    <t>Сумма по смете валюта 4</t>
  </si>
  <si>
    <t>Сумма по смете валюта 5</t>
  </si>
  <si>
    <t>Сумма по смете валюта 6</t>
  </si>
  <si>
    <t>Сумма по смете валюта 7</t>
  </si>
  <si>
    <t>Общая продолжительность командировки</t>
  </si>
  <si>
    <t>"Программа ""Научный фонд ГУ-ВШЭ"""</t>
  </si>
  <si>
    <t>11.12</t>
  </si>
  <si>
    <t>"Проект ""Социологические и маркетинговые исслед."""</t>
  </si>
  <si>
    <t>11.03</t>
  </si>
  <si>
    <t>"Проекты ""Учитель-ученик"""</t>
  </si>
  <si>
    <t>11.12.04</t>
  </si>
  <si>
    <t>1-ый отдел</t>
  </si>
  <si>
    <t>01.31</t>
  </si>
  <si>
    <t>PR мероприятия</t>
  </si>
  <si>
    <t>11.19</t>
  </si>
  <si>
    <t>Аналитический центр</t>
  </si>
  <si>
    <t>01.72</t>
  </si>
  <si>
    <t>Базовая кафедра компании МакКинзи и Ко</t>
  </si>
  <si>
    <t>02.12.05</t>
  </si>
  <si>
    <t>02.12</t>
  </si>
  <si>
    <t>Банковский институт</t>
  </si>
  <si>
    <t>07.03.03</t>
  </si>
  <si>
    <t>07.03</t>
  </si>
  <si>
    <t>Библиотека</t>
  </si>
  <si>
    <t>03.01</t>
  </si>
  <si>
    <t>Военная кафедра</t>
  </si>
  <si>
    <t>02.08.08</t>
  </si>
  <si>
    <t>Всероссийская олимпиада по экономике</t>
  </si>
  <si>
    <t>11.22</t>
  </si>
  <si>
    <t>Второй отдел</t>
  </si>
  <si>
    <t>01.39</t>
  </si>
  <si>
    <t>Высшая школа бизнес-информатики</t>
  </si>
  <si>
    <t>07.03.20</t>
  </si>
  <si>
    <t>Высшая школа маркетинга и развития бизнеса</t>
  </si>
  <si>
    <t>07.03.11</t>
  </si>
  <si>
    <t>Высшая школа менеджмента</t>
  </si>
  <si>
    <t>07.03.04</t>
  </si>
  <si>
    <t>Высшая школа управления проектами</t>
  </si>
  <si>
    <t>07.03.15</t>
  </si>
  <si>
    <t>Высшая школа урбанистики имени А.А.Высоковского</t>
  </si>
  <si>
    <t>02.17</t>
  </si>
  <si>
    <t>Высшая школа юриспруденции</t>
  </si>
  <si>
    <t>07.03.13</t>
  </si>
  <si>
    <t>Гранты на участие в науч. меропр.за рубеж. и(ли)РФ</t>
  </si>
  <si>
    <t>11.12.02</t>
  </si>
  <si>
    <t>Департамент иностранных языков</t>
  </si>
  <si>
    <t>02.24</t>
  </si>
  <si>
    <t>Департамент интегрированных коммуникаций</t>
  </si>
  <si>
    <t>02.25.02</t>
  </si>
  <si>
    <t>02.25</t>
  </si>
  <si>
    <t>Департамент медиа</t>
  </si>
  <si>
    <t>02.25.01</t>
  </si>
  <si>
    <t>Департамент образовательных программ</t>
  </si>
  <si>
    <t>05.15.15</t>
  </si>
  <si>
    <t>05.15</t>
  </si>
  <si>
    <t>05.64.02</t>
  </si>
  <si>
    <t>05.64</t>
  </si>
  <si>
    <t>Дирекция информационных технологий</t>
  </si>
  <si>
    <t>03.11</t>
  </si>
  <si>
    <t>Дирекция научных исследований и разработок</t>
  </si>
  <si>
    <t>01.56</t>
  </si>
  <si>
    <t>Дирекция общего образования</t>
  </si>
  <si>
    <t>01.98</t>
  </si>
  <si>
    <t>Дирекция основных образовательных программ</t>
  </si>
  <si>
    <t>01.88</t>
  </si>
  <si>
    <t>Дирекция по безопасности</t>
  </si>
  <si>
    <t>01.62</t>
  </si>
  <si>
    <t>Дирекция по земельным отношениям и управлению недвижимым имуществом</t>
  </si>
  <si>
    <t>01.40</t>
  </si>
  <si>
    <t>Дирекция по интернационализации</t>
  </si>
  <si>
    <t>01.91</t>
  </si>
  <si>
    <t>Дирекция по капитальному строительству и ремонту</t>
  </si>
  <si>
    <t>01.53</t>
  </si>
  <si>
    <t>Дирекция по корпоративным закупкам и торгам</t>
  </si>
  <si>
    <t>01.85</t>
  </si>
  <si>
    <t>Дирекция по онлайн обучению</t>
  </si>
  <si>
    <t>01.82</t>
  </si>
  <si>
    <t>Дирекция по профессиональной ориентации и работе с одаренными учащимися</t>
  </si>
  <si>
    <t>01.65</t>
  </si>
  <si>
    <t>Дирекция по связям с общественностью и информационным ресурсам</t>
  </si>
  <si>
    <t>01.96</t>
  </si>
  <si>
    <t>Дирекция по управлению общежитиями, гостиницами, учебно-оздоровительными комплексами</t>
  </si>
  <si>
    <t>04.15</t>
  </si>
  <si>
    <t>Дирекция по экспертно-аналитической работе</t>
  </si>
  <si>
    <t>01.71</t>
  </si>
  <si>
    <t xml:space="preserve">Дирекция по эксплуатации и текущему ремонту зданий и сооружений_x000D_
</t>
  </si>
  <si>
    <t>04.11</t>
  </si>
  <si>
    <t>Дирекция программы развития</t>
  </si>
  <si>
    <t>01.16</t>
  </si>
  <si>
    <t>11.30</t>
  </si>
  <si>
    <t>Единый архив экономических и социологических данных</t>
  </si>
  <si>
    <t>05.38</t>
  </si>
  <si>
    <t>Ежегодная международная конференция</t>
  </si>
  <si>
    <t>11.06</t>
  </si>
  <si>
    <t>Издание журналов ГУ-ВШЭ, монографий и книг ППС</t>
  </si>
  <si>
    <t>11.07</t>
  </si>
  <si>
    <t xml:space="preserve">Издательский дом </t>
  </si>
  <si>
    <t>03.07</t>
  </si>
  <si>
    <t>Индивидуальные исследовательские гранты ГУ-ВШЭ</t>
  </si>
  <si>
    <t>11.12.01</t>
  </si>
  <si>
    <t>Институт «Центр развития»</t>
  </si>
  <si>
    <t>05.35</t>
  </si>
  <si>
    <t>Институт анализа предприятий и рынков</t>
  </si>
  <si>
    <t>05.01</t>
  </si>
  <si>
    <t xml:space="preserve">Институт государственного и муниципального управления </t>
  </si>
  <si>
    <t>05.19</t>
  </si>
  <si>
    <t>Институт гуманитарных историко-теоретических исследований им. А.В. Полетаева</t>
  </si>
  <si>
    <t>05.16</t>
  </si>
  <si>
    <t>Институт демографии</t>
  </si>
  <si>
    <t>05.04</t>
  </si>
  <si>
    <t>07.06</t>
  </si>
  <si>
    <t>Институт занятости и профессий</t>
  </si>
  <si>
    <t>05.77</t>
  </si>
  <si>
    <t>Институт институциональных исследований</t>
  </si>
  <si>
    <t>05.80</t>
  </si>
  <si>
    <t>Институт количественных финансов</t>
  </si>
  <si>
    <t>05.88</t>
  </si>
  <si>
    <t>Институт коммуникационного менеджмента</t>
  </si>
  <si>
    <t>07.03.08</t>
  </si>
  <si>
    <t>Институт менеджмента инноваций</t>
  </si>
  <si>
    <t>05.42</t>
  </si>
  <si>
    <t>Институт налогового менеджмента и экономики недвижимости</t>
  </si>
  <si>
    <t>07.03.12</t>
  </si>
  <si>
    <t>Институт образования</t>
  </si>
  <si>
    <t>Институт по ресурсному обеспечению управления закупками и продажами для государственных и муниципальных нужд им. А.Б. Соловьева</t>
  </si>
  <si>
    <t>07.02.03</t>
  </si>
  <si>
    <t>07.02</t>
  </si>
  <si>
    <t>Институт подготовки специалистов оборонного комплекса и инфраструктурных отраслей</t>
  </si>
  <si>
    <t>07.05.07</t>
  </si>
  <si>
    <t>07.05</t>
  </si>
  <si>
    <t>Институт права и развития ВШЭ-Сколково</t>
  </si>
  <si>
    <t>05.81</t>
  </si>
  <si>
    <t>02.04.16</t>
  </si>
  <si>
    <t>02.04</t>
  </si>
  <si>
    <t>Институт практической психологии</t>
  </si>
  <si>
    <t>07.03.09</t>
  </si>
  <si>
    <t>Институт проблем административно-правового регулирования</t>
  </si>
  <si>
    <t>05.76</t>
  </si>
  <si>
    <t>Институт проблем безопасности</t>
  </si>
  <si>
    <t>05.62</t>
  </si>
  <si>
    <t xml:space="preserve">Институт проблем ценообразования и регулирования естественных монополий </t>
  </si>
  <si>
    <t>05.03</t>
  </si>
  <si>
    <t>Институт профессиональной переподготовки специалистов</t>
  </si>
  <si>
    <t>07.03.02</t>
  </si>
  <si>
    <t>Институт региональных исследований и городского планирования</t>
  </si>
  <si>
    <t>05.55</t>
  </si>
  <si>
    <t>Институт социальной политики</t>
  </si>
  <si>
    <t>05.86</t>
  </si>
  <si>
    <t>Институт статистических исследований и экономики знаний</t>
  </si>
  <si>
    <t>Институт торговой политики</t>
  </si>
  <si>
    <t>05.20</t>
  </si>
  <si>
    <t>Институт управления государственными ресурсами</t>
  </si>
  <si>
    <t>05.51</t>
  </si>
  <si>
    <t>Институт экономики здравоохранения</t>
  </si>
  <si>
    <t>05.46</t>
  </si>
  <si>
    <t>Институт экономики природопользования и экологической политики</t>
  </si>
  <si>
    <t>05.47</t>
  </si>
  <si>
    <t>Институт экономики транспорта и транспортной политики</t>
  </si>
  <si>
    <t>05.56</t>
  </si>
  <si>
    <t>Институт энергетики</t>
  </si>
  <si>
    <t>05.68</t>
  </si>
  <si>
    <t>Информационно-рейтинговый центр</t>
  </si>
  <si>
    <t>01.97</t>
  </si>
  <si>
    <t>02.08.02</t>
  </si>
  <si>
    <t>02.08</t>
  </si>
  <si>
    <t>Кафедра демографии</t>
  </si>
  <si>
    <t>05.04.03</t>
  </si>
  <si>
    <t>Кафедра менеджмента инноваций</t>
  </si>
  <si>
    <t>05.42.04</t>
  </si>
  <si>
    <t>Кафедра проблем безопасности</t>
  </si>
  <si>
    <t>05.62.02</t>
  </si>
  <si>
    <t>Кафедра теории и практики взаимодействия бизнеса и власти</t>
  </si>
  <si>
    <t>02.12.03</t>
  </si>
  <si>
    <t>Кафедра торговой политики</t>
  </si>
  <si>
    <t>05.20.01</t>
  </si>
  <si>
    <t>Кафедра физического воспитания</t>
  </si>
  <si>
    <t>02.08.06</t>
  </si>
  <si>
    <t>Комбинат общественного питания</t>
  </si>
  <si>
    <t>04.16</t>
  </si>
  <si>
    <t>Лаборатория "Кросс-культурная история литературы"</t>
  </si>
  <si>
    <t>05.28.58</t>
  </si>
  <si>
    <t>05.28</t>
  </si>
  <si>
    <t>Лаборатория "Математические методы естествознания"</t>
  </si>
  <si>
    <t>05.28.66</t>
  </si>
  <si>
    <t>Лаборатория алгебраической геометрии и ее приложений</t>
  </si>
  <si>
    <t>05.49</t>
  </si>
  <si>
    <t>Лаборатория анализа и прогноза экономических процессов</t>
  </si>
  <si>
    <t>05.28.13</t>
  </si>
  <si>
    <t>Лаборатория имитационного моделирования</t>
  </si>
  <si>
    <t>05.28.71</t>
  </si>
  <si>
    <t>Лаборатория исследований культуры</t>
  </si>
  <si>
    <t>05.28.53</t>
  </si>
  <si>
    <t>Лаборатория качественных и количественных методов анализа политических режимов</t>
  </si>
  <si>
    <t>05.28.33</t>
  </si>
  <si>
    <t>Лаборатория когнитивной психофизиологии</t>
  </si>
  <si>
    <t>05.28.41</t>
  </si>
  <si>
    <t>Лаборатория корпоративных стратегий, организационных структур и управленческих нововведений</t>
  </si>
  <si>
    <t>05.28.61</t>
  </si>
  <si>
    <t>Лаборатория лингвосемиотических исследований</t>
  </si>
  <si>
    <t>02.28.02.01</t>
  </si>
  <si>
    <t>02.28</t>
  </si>
  <si>
    <t>Лаборатория медиаисследований</t>
  </si>
  <si>
    <t>05.28.52</t>
  </si>
  <si>
    <t>Лаборатория по редактированию учебных пособий</t>
  </si>
  <si>
    <t>03.09</t>
  </si>
  <si>
    <t>Лаборатория региональных политических исследований</t>
  </si>
  <si>
    <t>05.28.50</t>
  </si>
  <si>
    <t>Лаборатория сверхпроводниковых наноструктур</t>
  </si>
  <si>
    <t>05.28.73</t>
  </si>
  <si>
    <t>Лаборатория социально-исторических исследований</t>
  </si>
  <si>
    <t>05.28.62</t>
  </si>
  <si>
    <t>Лаборатория социологического анализа</t>
  </si>
  <si>
    <t>05.28.22</t>
  </si>
  <si>
    <t>Лаборатория сравнительного анализа развития постсоциалистических обществ</t>
  </si>
  <si>
    <t>02.01.41</t>
  </si>
  <si>
    <t>02.01</t>
  </si>
  <si>
    <t>Лаборатория сравнительных социальных исследований</t>
  </si>
  <si>
    <t>05.50</t>
  </si>
  <si>
    <t>Лаборатория теории рынков и пространственной экономики</t>
  </si>
  <si>
    <t>05.57</t>
  </si>
  <si>
    <t>Лаборатория экономико-социологических исследований</t>
  </si>
  <si>
    <t>05.79</t>
  </si>
  <si>
    <t>Лаборатория экономических исследований общественного сектора</t>
  </si>
  <si>
    <t>05.28.04</t>
  </si>
  <si>
    <t>Лаборатория языков Кавказа</t>
  </si>
  <si>
    <t>05.28.69</t>
  </si>
  <si>
    <t>Лингвистическая лаборатория по корпусным технологиям</t>
  </si>
  <si>
    <t>05.28.63</t>
  </si>
  <si>
    <t>Лицей НИУ ВШЭ</t>
  </si>
  <si>
    <t>02.22</t>
  </si>
  <si>
    <t>Мандельштамовский центр</t>
  </si>
  <si>
    <t>02.28.02.09</t>
  </si>
  <si>
    <t>Международная лаборатория по праву информационных технологий и интеллектуальной собственности</t>
  </si>
  <si>
    <t>02.04.22</t>
  </si>
  <si>
    <t xml:space="preserve">Международная лаборатория позитивной психологии личности и мотивации_x000D_
</t>
  </si>
  <si>
    <t>05.73</t>
  </si>
  <si>
    <t xml:space="preserve">Международная лаборатория прикладного сетевого анализа_x000D_
</t>
  </si>
  <si>
    <t>05.70</t>
  </si>
  <si>
    <t xml:space="preserve">Международная лаборатория стохастического анализа и его приложений_x000D_
</t>
  </si>
  <si>
    <t>05.72</t>
  </si>
  <si>
    <t>Международная лаборатория теоретической информатики</t>
  </si>
  <si>
    <t>02.26.03.02</t>
  </si>
  <si>
    <t>02.26</t>
  </si>
  <si>
    <t xml:space="preserve">Международная лаборатория теории представлений и математической физики_x000D_
</t>
  </si>
  <si>
    <t>05.71</t>
  </si>
  <si>
    <t>Международная научно-учебная лаборатория анализа и выбора решений</t>
  </si>
  <si>
    <t>05.41</t>
  </si>
  <si>
    <t>Международная научно-учебная лаборатория интеллектуальных систем и структурного анализа</t>
  </si>
  <si>
    <t>02.26.02.01</t>
  </si>
  <si>
    <t>Международная научно-учебная лаборатория финансовой экономики</t>
  </si>
  <si>
    <t>07.01.01.06</t>
  </si>
  <si>
    <t>07.01</t>
  </si>
  <si>
    <t xml:space="preserve">Международная проектно-учебная лаборатория экспериментального проектирования городов_x000D_
_x000D_
</t>
  </si>
  <si>
    <t>02.17.02</t>
  </si>
  <si>
    <t>Международный институт профессионального статистического образования</t>
  </si>
  <si>
    <t>07.03.16</t>
  </si>
  <si>
    <t>Международный институт управления и бизнеса</t>
  </si>
  <si>
    <t>07.03.18</t>
  </si>
  <si>
    <t>Международный институт экономики и финансов</t>
  </si>
  <si>
    <t>07.01.01</t>
  </si>
  <si>
    <t>Международный научно-образовательный центр комплексных европейских и международных исследований</t>
  </si>
  <si>
    <t>02.09.10</t>
  </si>
  <si>
    <t>02.09</t>
  </si>
  <si>
    <t>Международный центр истории и социологии Второй мировой войны и ее последствий</t>
  </si>
  <si>
    <t>05.83</t>
  </si>
  <si>
    <t>Международный центр подготовки кадров в области логистики</t>
  </si>
  <si>
    <t>07.03.19</t>
  </si>
  <si>
    <t>Мероприятия по работе с выпускниками</t>
  </si>
  <si>
    <t>11.17</t>
  </si>
  <si>
    <t>11.27</t>
  </si>
  <si>
    <t>Многофункциональный инновационный телевизионный технический центр</t>
  </si>
  <si>
    <t>02.25.10</t>
  </si>
  <si>
    <t>02.20</t>
  </si>
  <si>
    <t>Наукометрический центр</t>
  </si>
  <si>
    <t>01.78</t>
  </si>
  <si>
    <t>Научно-исследовательская лаборатория космических исследований в области технологий, систем и процессов</t>
  </si>
  <si>
    <t>02.20.05.02</t>
  </si>
  <si>
    <t>Научно-методический центр "Кафедра ЮНЕСКО по авторскому праву и другим правам интеллектуальной собственности"</t>
  </si>
  <si>
    <t>02.04.25</t>
  </si>
  <si>
    <t>Научно-учебная лаборатория исследований в области бизнес-коммуникаций</t>
  </si>
  <si>
    <t>05.82</t>
  </si>
  <si>
    <t>02.01.35</t>
  </si>
  <si>
    <t>Научно-учебная лаборатория когнитивных исследований</t>
  </si>
  <si>
    <t>05.78</t>
  </si>
  <si>
    <t>02.01.31</t>
  </si>
  <si>
    <t>Научно-учебная лаборатория лингвистической конфликтологии и современных коммуникативных практик</t>
  </si>
  <si>
    <t>02.28.02.08</t>
  </si>
  <si>
    <t>Научно-учебная лаборатория макроструктурного моделирования экономики России</t>
  </si>
  <si>
    <t>02.01.45</t>
  </si>
  <si>
    <t>02.01.32</t>
  </si>
  <si>
    <t>Научно-учебная лаборатория медиевистических исследований</t>
  </si>
  <si>
    <t>02.28.01.09</t>
  </si>
  <si>
    <t>Научно-учебная лаборатория методов анализа больших данных</t>
  </si>
  <si>
    <t>02.26.13</t>
  </si>
  <si>
    <t>Научно-учебная лаборатория мониторинга рисков социально-политической дестабилизации</t>
  </si>
  <si>
    <t>02.27.18</t>
  </si>
  <si>
    <t>02.27</t>
  </si>
  <si>
    <t>Научно-учебная лаборатория нейролингвистики</t>
  </si>
  <si>
    <t>05.84</t>
  </si>
  <si>
    <t>02.01.34</t>
  </si>
  <si>
    <t>Научно-учебная лаборатория политических исследований</t>
  </si>
  <si>
    <t>02.27.13</t>
  </si>
  <si>
    <t>Научно-учебная лаборатория процессно-ориентированных информационных систем</t>
  </si>
  <si>
    <t>02.26.12</t>
  </si>
  <si>
    <t>Научно-учебная лаборатория психологии способностей</t>
  </si>
  <si>
    <t>02.27.02.06</t>
  </si>
  <si>
    <t>Научно-учебная лаборатория сетевых форм организации</t>
  </si>
  <si>
    <t>02.29.01.21</t>
  </si>
  <si>
    <t>02.29</t>
  </si>
  <si>
    <t>Научно-учебная лаборатория экспериментальной и поведенческой экономики</t>
  </si>
  <si>
    <t>05.37</t>
  </si>
  <si>
    <t>Национальный исследовательский университет Высшая школа экономики</t>
  </si>
  <si>
    <t>01.03</t>
  </si>
  <si>
    <t>Обеспечение работы приемной комиссии</t>
  </si>
  <si>
    <t>11.11</t>
  </si>
  <si>
    <t>Оплата экспертов и координаторов</t>
  </si>
  <si>
    <t>11.12.03</t>
  </si>
  <si>
    <t>Организационно-контрольное управление</t>
  </si>
  <si>
    <t>01.67</t>
  </si>
  <si>
    <t>Отдел по обеспечению деятельности проректоров и директоров по направлениям деятельности</t>
  </si>
  <si>
    <t>01.73.04</t>
  </si>
  <si>
    <t>01.73</t>
  </si>
  <si>
    <t>Планово-финансовое управление</t>
  </si>
  <si>
    <t>01.08</t>
  </si>
  <si>
    <t>Поддержка академ.мобильн.сотр.из центра в филиалы</t>
  </si>
  <si>
    <t>11.12.06</t>
  </si>
  <si>
    <t>Поддержка проектов по приоритетной тематике</t>
  </si>
  <si>
    <t>11.12.08</t>
  </si>
  <si>
    <t>Правовое управление</t>
  </si>
  <si>
    <t>01.06</t>
  </si>
  <si>
    <t>Проведение студенческой олимпиады</t>
  </si>
  <si>
    <t>11.28</t>
  </si>
  <si>
    <t>Программа "Академическая аспирантура"</t>
  </si>
  <si>
    <t>11.34</t>
  </si>
  <si>
    <t>Программа кадрового резерва</t>
  </si>
  <si>
    <t>11.04</t>
  </si>
  <si>
    <t>Проектно-учебная лаборатория "Бизнес-инкубатор Высшей школы экономики"</t>
  </si>
  <si>
    <t>03.26</t>
  </si>
  <si>
    <t>Проектно-учебная лаборатория "Развитие университетов"</t>
  </si>
  <si>
    <t>05.64.08</t>
  </si>
  <si>
    <t>Проектно-учебная лаборатория анализа финансовых рынков</t>
  </si>
  <si>
    <t>02.01.38</t>
  </si>
  <si>
    <t>Проектно-учебная лаборатория антикоррупционной политики</t>
  </si>
  <si>
    <t>03.18</t>
  </si>
  <si>
    <t>Проектно-учебная лаборатория дизайна</t>
  </si>
  <si>
    <t>02.25.03.03</t>
  </si>
  <si>
    <t xml:space="preserve">Проектно-учебная лаборатория муниципального управления </t>
  </si>
  <si>
    <t>03.21</t>
  </si>
  <si>
    <t>Прочие конференции и семинары, организуемые на базе Государственного университета-Высшей школы экономики</t>
  </si>
  <si>
    <t>11.26</t>
  </si>
  <si>
    <t>Прочие расходы</t>
  </si>
  <si>
    <t>11.12.05</t>
  </si>
  <si>
    <t>Развитие корпоративного портала</t>
  </si>
  <si>
    <t>11.21</t>
  </si>
  <si>
    <t>Развитие культурного центра</t>
  </si>
  <si>
    <t>11.18</t>
  </si>
  <si>
    <t>Развитие национальной системы квалификаций и профессиональных стандартов</t>
  </si>
  <si>
    <t>11.37</t>
  </si>
  <si>
    <t>Развитие образовательного портала</t>
  </si>
  <si>
    <t>11.20</t>
  </si>
  <si>
    <t>03.02</t>
  </si>
  <si>
    <t>03.10</t>
  </si>
  <si>
    <t>Редакция журнала "Журнал исследований социальной политики"</t>
  </si>
  <si>
    <t>03.17</t>
  </si>
  <si>
    <t>03.22</t>
  </si>
  <si>
    <t>Редакция журнала "Психология. Журнал Высшей школы экономики"</t>
  </si>
  <si>
    <t>03.16</t>
  </si>
  <si>
    <t>Редакция Московского математического журнала</t>
  </si>
  <si>
    <t>02.15.06</t>
  </si>
  <si>
    <t>02.15</t>
  </si>
  <si>
    <t>Редакция средства массовой информации- международного журнала "Городские исследования и практики (Urban Studies and Practices)"</t>
  </si>
  <si>
    <t>02.17.03</t>
  </si>
  <si>
    <t>Редакция средства массовой информации- электронного международного научного журнала "Язык и образование" ("Journal of Language and Education")</t>
  </si>
  <si>
    <t>02.24.10</t>
  </si>
  <si>
    <t>05.20.02</t>
  </si>
  <si>
    <t>Редакция средства массовой информации -  междисциплинарного научно-практического журнала  "Бизнес-информатика"</t>
  </si>
  <si>
    <t>02.29.02.18</t>
  </si>
  <si>
    <t xml:space="preserve">Редакция средства массовой информации -  электронного журнала "Организационная психология" ("Organizational psychology")_x000D_
</t>
  </si>
  <si>
    <t>03.27</t>
  </si>
  <si>
    <t>Редакция средства массовой информации - _x000D_
журнала "Право. Журнал Высшей школы экономики"</t>
  </si>
  <si>
    <t>03.15</t>
  </si>
  <si>
    <t>Редакция средства массовой информации - журнала "Высшее образование России и ближнего зарубежья" ("Higher Education in Russia and Beyond")</t>
  </si>
  <si>
    <t>05.80.08</t>
  </si>
  <si>
    <t>Редакция средства массовой информации - научного журнала "Коммуникации. Медиа.Дизайн"</t>
  </si>
  <si>
    <t>02.25.11</t>
  </si>
  <si>
    <t>Редакция средства массовой информации - электронного журнала "Демографическое обозрение"</t>
  </si>
  <si>
    <t>05.04.05</t>
  </si>
  <si>
    <t>Секретариат научного руководителя</t>
  </si>
  <si>
    <t>01.73.02</t>
  </si>
  <si>
    <t>Секретариат попечительского совета</t>
  </si>
  <si>
    <t>01.77</t>
  </si>
  <si>
    <t>Секретариат президента</t>
  </si>
  <si>
    <t>01.73.01</t>
  </si>
  <si>
    <t>Секретариат ректора</t>
  </si>
  <si>
    <t>01.73.03</t>
  </si>
  <si>
    <t>Секретариат университета</t>
  </si>
  <si>
    <t>Софинансирование грандов РФФИ, РГНФ</t>
  </si>
  <si>
    <t>11.12.07</t>
  </si>
  <si>
    <t>Спортивные мероприятия</t>
  </si>
  <si>
    <t>11.23</t>
  </si>
  <si>
    <t>Студенческие мероприятия</t>
  </si>
  <si>
    <t>11.16</t>
  </si>
  <si>
    <t>Типография</t>
  </si>
  <si>
    <t>03.23</t>
  </si>
  <si>
    <t>Управление академических исследований</t>
  </si>
  <si>
    <t>01.38</t>
  </si>
  <si>
    <t>Управление академического развития</t>
  </si>
  <si>
    <t>01.60</t>
  </si>
  <si>
    <t>Управление академической экспертизы</t>
  </si>
  <si>
    <t>01.79</t>
  </si>
  <si>
    <t>Управление аспирантуры и докторантуры</t>
  </si>
  <si>
    <t>01.49</t>
  </si>
  <si>
    <t>Управление бухгалтерского учета</t>
  </si>
  <si>
    <t>01.07</t>
  </si>
  <si>
    <t>Управление делами</t>
  </si>
  <si>
    <t>01.04</t>
  </si>
  <si>
    <t>Управление дополнительного образования</t>
  </si>
  <si>
    <t>01.27</t>
  </si>
  <si>
    <t>Управление инновационной деятельности</t>
  </si>
  <si>
    <t>01.68</t>
  </si>
  <si>
    <t>Управление материально-технического обеспечения</t>
  </si>
  <si>
    <t>04.04</t>
  </si>
  <si>
    <t>Управление международного сотрудничества</t>
  </si>
  <si>
    <t>01.94</t>
  </si>
  <si>
    <t>Управление образовательных инноваций и специальных международных программ</t>
  </si>
  <si>
    <t>01.99</t>
  </si>
  <si>
    <t>Управление персонала</t>
  </si>
  <si>
    <t>01.36</t>
  </si>
  <si>
    <t>Управление по информационным ресурсам</t>
  </si>
  <si>
    <t>01.96.03</t>
  </si>
  <si>
    <t>01.74</t>
  </si>
  <si>
    <t>Управление по работе с абитуриентами</t>
  </si>
  <si>
    <t>01.42</t>
  </si>
  <si>
    <t>Управление по сопровождению деятельности международных лабораторий</t>
  </si>
  <si>
    <t>01.89</t>
  </si>
  <si>
    <t>Управление по сотрудничеству со странами СНГ и Балтии</t>
  </si>
  <si>
    <t>01.63</t>
  </si>
  <si>
    <t>Управление развития информационных технологий</t>
  </si>
  <si>
    <t>01.95</t>
  </si>
  <si>
    <t>Управление разработки и поддержки информационных систем портала</t>
  </si>
  <si>
    <t>01.96.04</t>
  </si>
  <si>
    <t>Управление социальной сферы</t>
  </si>
  <si>
    <t>01.33</t>
  </si>
  <si>
    <t>Управление транспортного обеспечения</t>
  </si>
  <si>
    <t>04.13</t>
  </si>
  <si>
    <t>Учебно-методический Центр "Бухгалтерский учет и аудит"</t>
  </si>
  <si>
    <t>07.03.01</t>
  </si>
  <si>
    <t>Учебно-методический центр преподавания русского языка как иностранного</t>
  </si>
  <si>
    <t>02.28.12.01</t>
  </si>
  <si>
    <t>Факультет бизнеса и менеджмента</t>
  </si>
  <si>
    <t>Факультет гуманитарных наук</t>
  </si>
  <si>
    <t>Факультет довузовской подготовки</t>
  </si>
  <si>
    <t>07.04.02</t>
  </si>
  <si>
    <t>07.04</t>
  </si>
  <si>
    <t>Факультет коммуникаций, медиа и дизайна</t>
  </si>
  <si>
    <t>Факультет математики</t>
  </si>
  <si>
    <t>Факультет мировой экономики и мировой политики</t>
  </si>
  <si>
    <t>Факультет права</t>
  </si>
  <si>
    <t>Факультет социальных наук</t>
  </si>
  <si>
    <t>Факультет экономических наук</t>
  </si>
  <si>
    <t>ФДП</t>
  </si>
  <si>
    <t>11.29</t>
  </si>
  <si>
    <t>Финансирование обучения работников ВШЭ в зарубежных университетах</t>
  </si>
  <si>
    <t>11.31</t>
  </si>
  <si>
    <t>Финансирование Пост-доков</t>
  </si>
  <si>
    <t>11.36</t>
  </si>
  <si>
    <t>Центр "Федеральный методический центр по финансовой грамотности системы общего и среднего профессионального образования"</t>
  </si>
  <si>
    <t>07.03.21</t>
  </si>
  <si>
    <t>Центр внутреннего мониторинга</t>
  </si>
  <si>
    <t>05.45</t>
  </si>
  <si>
    <t>Центр исследований гражданского общества и некоммерческого сектора</t>
  </si>
  <si>
    <t>05.36</t>
  </si>
  <si>
    <t>Центр исследований социальной организации бизнеса</t>
  </si>
  <si>
    <t>02.29.01.20</t>
  </si>
  <si>
    <t>Центр корпоративного управления</t>
  </si>
  <si>
    <t>07.05.06</t>
  </si>
  <si>
    <t>Центр международного студенческого рекрутинга</t>
  </si>
  <si>
    <t>01.92</t>
  </si>
  <si>
    <t>Центр нейроэкономики и когнитивных исследований</t>
  </si>
  <si>
    <t>05.67</t>
  </si>
  <si>
    <t>Центр организации взаимодействия с ассоциациями ведущих университетов России</t>
  </si>
  <si>
    <t>01.75</t>
  </si>
  <si>
    <t>Центр по работе с выпускниками</t>
  </si>
  <si>
    <t>01.70</t>
  </si>
  <si>
    <t xml:space="preserve">Центр повышения квалификации </t>
  </si>
  <si>
    <t>03.13</t>
  </si>
  <si>
    <t>Центр политики в сфере здравоохранения</t>
  </si>
  <si>
    <t>05.69</t>
  </si>
  <si>
    <t>Центр развития онлайн обучения</t>
  </si>
  <si>
    <t>07.03.22</t>
  </si>
  <si>
    <t>Центр развития социологического образования</t>
  </si>
  <si>
    <t>02.27.03.09</t>
  </si>
  <si>
    <t>Центр социального предпринимательства и социальных инноваций</t>
  </si>
  <si>
    <t>05.60</t>
  </si>
  <si>
    <t>Центр сравнительного права</t>
  </si>
  <si>
    <t>02.04.17</t>
  </si>
  <si>
    <t>Центр трудовых исследований</t>
  </si>
  <si>
    <t>05.12</t>
  </si>
  <si>
    <t>Центр фундаментальных исследований</t>
  </si>
  <si>
    <t>Центр экономики окружающей среды и природных ресурсов</t>
  </si>
  <si>
    <t>05.06</t>
  </si>
  <si>
    <t>Центр языковой подготовки</t>
  </si>
  <si>
    <t>02.24.08</t>
  </si>
  <si>
    <t>Школа дизайна</t>
  </si>
  <si>
    <t>02.25.03</t>
  </si>
  <si>
    <t>Экспертный институт</t>
  </si>
  <si>
    <t>05.43</t>
  </si>
  <si>
    <t>Кафедра высшей математики</t>
  </si>
  <si>
    <t>Научно-учебная лаборатория исследований рынка труда</t>
  </si>
  <si>
    <t>Научно-учебная лаборатория корпоративных финансов</t>
  </si>
  <si>
    <t>Научно-учебная лаборатория макроэкономического анализа</t>
  </si>
  <si>
    <t>Научно-учебная лаборатория по финансовой инженерии и риск-менеджменту</t>
  </si>
  <si>
    <t>Факультет компьютерных наук</t>
  </si>
  <si>
    <t>Международная научно-учебная лаборатория институционального анализа экономических реформ</t>
  </si>
  <si>
    <t>05.80.01</t>
  </si>
  <si>
    <t>Научно-учебная лаборатория прикладного анализа институтов и социального капитала</t>
  </si>
  <si>
    <t>05.80.03</t>
  </si>
  <si>
    <t>Отдел по работе с данными</t>
  </si>
  <si>
    <t>05.80.06</t>
  </si>
  <si>
    <t>Вице-президент</t>
  </si>
  <si>
    <t>Директор по порталу</t>
  </si>
  <si>
    <t>Директор по привлечению иностранных студентов</t>
  </si>
  <si>
    <t>Директор по связям с общественностью</t>
  </si>
  <si>
    <t>Директор по управлению общежитиями, гостиницами, учебно-оздоровительными комплексами</t>
  </si>
  <si>
    <t>Директор по фундаментальным исследованиям</t>
  </si>
  <si>
    <t>Директор по эксплуатации и текущему ремонту зданий и сооружений</t>
  </si>
  <si>
    <t>Научный руководитель направления</t>
  </si>
  <si>
    <t>Тьютор</t>
  </si>
  <si>
    <t>подпись</t>
  </si>
  <si>
    <t>Мазлова С.Ю.</t>
  </si>
  <si>
    <t>Подпись курирующего проректора</t>
  </si>
  <si>
    <t>Дирекция по развитию студенческого потенциала</t>
  </si>
  <si>
    <t>01.83</t>
  </si>
  <si>
    <t>Институт дополнительного профессионального образования ГАСИС</t>
  </si>
  <si>
    <t>институт правовых исследований</t>
  </si>
  <si>
    <t>Международная лаборатория зеркальной симметрии и автоморфных форм</t>
  </si>
  <si>
    <t>05.90</t>
  </si>
  <si>
    <t>Международная лаборатория исследований населения и здоровья</t>
  </si>
  <si>
    <t>05.91</t>
  </si>
  <si>
    <t>Международная лаборатория исследований русско-европейского интеллектуального диалога</t>
  </si>
  <si>
    <t>05.92</t>
  </si>
  <si>
    <t>Международная лаборатория суперкомпьютерного атомистического моделирования и многомасштабного анализа</t>
  </si>
  <si>
    <t>05.93</t>
  </si>
  <si>
    <t>Международная лаборатория языковой конвергенции</t>
  </si>
  <si>
    <t>05.94</t>
  </si>
  <si>
    <t>Московский институт электроники и математики им. А.Н. Тихонова</t>
  </si>
  <si>
    <t>Редакция средства массовой информации - журнала "Вопросы образования" ("Educational Studies Moscow")</t>
  </si>
  <si>
    <t>Редакция средства массовой информации - журнала "Мир России. Социология. Этнология (Universe of Russia. Sociology. Ethnology)"</t>
  </si>
  <si>
    <t>Редакция средства массовой информации - журнала "Торговая политика (Trade Policy)"</t>
  </si>
  <si>
    <t>Редакция средства массовой информации – журнала «Вопросы государственного и муниципального управления (Public Administration Issues)»</t>
  </si>
  <si>
    <t>Управление по организации и сопровождению мероприятий</t>
  </si>
  <si>
    <t>1.1.1. Создание и поддержка центров передовых исследований и международных лабораторий</t>
  </si>
  <si>
    <t>1.1.2. Развитие центров перспективных исследований по актуальным научным направлениям</t>
  </si>
  <si>
    <t>1.2.1. Развитие фундаментальных и эмпирических научных исследований</t>
  </si>
  <si>
    <t>1.2.2. Организация прикладных научных исследований в интересах власти, бизнеса и расширение участия в грантовых программах</t>
  </si>
  <si>
    <t>1.2.3. Мониторинг и форсайт перспективных рынков и областей прикладных научных исследований и разработок</t>
  </si>
  <si>
    <t>1.2.4. Развитие прикладных научных исследований и разработок в интересах Администрации Президента и Правительства Российской Федерации</t>
  </si>
  <si>
    <t>1.2.5. Поддержка развития  международных научных партнерств</t>
  </si>
  <si>
    <t>1.3.3. Вывод журналов ВШЭ на глобальный рынок</t>
  </si>
  <si>
    <t>1.3.4. Продвижение бренда Университета в целях повышения его узнаваемости в качестве международного научного центра среди широкой общественности</t>
  </si>
  <si>
    <t>1.4.1. Развитие системы профессионализации менеджмента научных исследований</t>
  </si>
  <si>
    <t>1.4.2. Развитие системы эффективной оценки публикационной активности научно-педагогических работников ВШЭ</t>
  </si>
  <si>
    <t>1.5.1. Формирование лабораторий исследовательского кластера прорывных инженерных технологий и расширение спектра инженерно-ориентированных исследований</t>
  </si>
  <si>
    <t>1.5.2. Создание инжиниринговых центров</t>
  </si>
  <si>
    <t>2.1.1. Развитие линейки глобально конкурентоспособных образовательных продуктов</t>
  </si>
  <si>
    <t>2.1.2. Расширение участия ВШЭ в глобальных образовательных онлайн-проектах: продвижение образовательных продуктов, их авторов, имеющих международное признание</t>
  </si>
  <si>
    <t>2.1.3. Развитие системы оценки эффективности и качества образовательных программ Университета</t>
  </si>
  <si>
    <t>2.1.4. Расширение цифровой компоненты подготовки студентов</t>
  </si>
  <si>
    <t>2.1.5. Расширение проектной компоненты подготовки магистров</t>
  </si>
  <si>
    <t>2.1.6. Расширение линейки программ дополнительного профессионального образования,  предлагаемых студентам ВШЭ</t>
  </si>
  <si>
    <t>2.2.1. Внедрение системы KPI академических руководителей образовательных программ</t>
  </si>
  <si>
    <t>2.2.2. Развитие мультикультурной и англоязычной составляющей в модели работы учебных офисов</t>
  </si>
  <si>
    <t>2.3.2. Развитие программы "Академическая аспирантура" (Structured PhD program)  и интернационализация аспирантуры</t>
  </si>
  <si>
    <t>3.1.1. Интеграция модулей предпринимательских компетенций в основные образовательные программы ВШЭ</t>
  </si>
  <si>
    <t>3.1.2. Развитие предпринимательских компетенций у научно-педагогических работников ВШЭ</t>
  </si>
  <si>
    <t>3.2.1. Определение и реализация комплекса мер по выбору модели коммерциализации и выводу на рынок рекомендованных к коммерциализации РИД</t>
  </si>
  <si>
    <t>3.2.2. Аккумуляция и развитие экспертного ресурса по ключевым отраслям научных исследований ВШЭ, формирование карты лабораторного комплекса ВШЭ</t>
  </si>
  <si>
    <t>3.3.1. Расширение участия ВШЭ в ключевых событиях предпринимательской тематики (конференции, семинары, форумы, деловые игры и т.д.)</t>
  </si>
  <si>
    <t>3.3.2. Развитие конкурсных механизмов поддержки предпринимательства</t>
  </si>
  <si>
    <t>3.4.1. Создание Открытого центра предпринимательства и инноваций ВШЭ на площадке Университета</t>
  </si>
  <si>
    <t>3.4.2. Развитие экосистемы инноваций и предпринимательства вокруг ВШЭ, в том числе развитие программ информационного обмена, партнерств с участниками глобальной инновационной среды</t>
  </si>
  <si>
    <t>4.1.1. Расширение присутствия в странах Содружества независимых государств, Центральной и Восточной Европы, в других странах</t>
  </si>
  <si>
    <t>4.1.2. Развитие "ресурсных" центров в странах Содружества независимых государств, Центральной и Восточной Европы, в других странах</t>
  </si>
  <si>
    <t>4.1.3. Развитие механизмов привлечения иностранных абитуриентов, в том числе через участие в международных образовательных ярмарках</t>
  </si>
  <si>
    <t>4.1.4. Формирование образа динамично развивающегося современного университета среди потенциальных абитуриентов</t>
  </si>
  <si>
    <t>4.1.5. Продвижение международного бренда ВШЭ в сети Интернет среди иностранной аудитории</t>
  </si>
  <si>
    <t>4.2.1. Привлечение талантливых студентов из-за рубежа на специализированные программы включенного обучения</t>
  </si>
  <si>
    <t>4.2.2. Развитие системы студенческих экспедиций в города России</t>
  </si>
  <si>
    <t xml:space="preserve">4.2.3. Привлечение талантливой молодежи из зарубежных стран: олимпиады и конкурсы  </t>
  </si>
  <si>
    <t xml:space="preserve">4.2.4. Развитие Лицея ВШЭ как модельного образца старшей школы нового поколения </t>
  </si>
  <si>
    <t>4.2.5. Расширение линейки предметных олимпиад, конкурсов проектных работ для школьников, организованных ВШЭ</t>
  </si>
  <si>
    <t>4.2.6. Привлечение талантливой молодежи в магистратуру</t>
  </si>
  <si>
    <t>4.2.7. Совершенствование дифференцированной системы поддержки, адаптационных мероприятий и сервисов для студентов, в том числе иностранных</t>
  </si>
  <si>
    <t>4.3.1. Развитие Распределенного лицея как образовательной сети ВШЭ</t>
  </si>
  <si>
    <t>4.3.2. Развитие программ "Партнерские школы" и "Региональные центры"</t>
  </si>
  <si>
    <t>4.3.3. Развитие и формирование новых партнерств с зарубежными образовательными организациями</t>
  </si>
  <si>
    <t>4.3.4. Развитие партнерских программ исходящей студенческой мобильности</t>
  </si>
  <si>
    <t>5.1.1. Расширение практики привлечения специалистов с открытого международного и российского рынка труда на позиции научно-педагогических работников</t>
  </si>
  <si>
    <t>5.1.2. Реализация программ стимулирования научно-педагогических работников для повышения их научной продуктивности</t>
  </si>
  <si>
    <t>5.1.3. Адаптация программ профессионального развития научно-педагогических работников для решения стратегических задач Университета</t>
  </si>
  <si>
    <t>5.1.4. Программа "Кадровый резерв"</t>
  </si>
  <si>
    <t>5.1.5. Реализация программы HSE Teaching Exellence Initiative</t>
  </si>
  <si>
    <t>5.2.1. Развитие программ адаптации специалистов, привлеченных с международного рынка труда</t>
  </si>
  <si>
    <t>5.2.2. Совершенствование программ социальной поддержки и сервисов для иностранных граждан - работников Университета</t>
  </si>
  <si>
    <t>5.3.1. Привлечение специалистов международного уровня на руководящие административные и академические позиции и развитие механизмов эффективной мотивации руководителей</t>
  </si>
  <si>
    <t>5.3.2. Совершенствование системы оценки работников административных подразделений</t>
  </si>
  <si>
    <t>5.3.3. Программы профессионального развития для административно-управленческого персонала и учебно-вспомогательного персонала</t>
  </si>
  <si>
    <t>5.3.4. Программа "Административный кадровый резерв"</t>
  </si>
  <si>
    <t>6.1.1. Разработка и внедрение экономической модели структурных подразделений Университета в зависимости от видов деятельности</t>
  </si>
  <si>
    <t>6.2.1. Оснащение зданий кампуса ВШЭ оборудованием для людей с ограниченными физическими возможностями (пандусы и т.д.)</t>
  </si>
  <si>
    <t>6.2.2. Создание гибридных пространств, оборудованных специальной мебелью для возможности трансформации пространства</t>
  </si>
  <si>
    <t>6.2.3. Создание и оборудование спортивных залов в зданиях кампуса ВШЭ</t>
  </si>
  <si>
    <t>7.1.1. Развитие баз данных Единого архива экономических и социологических данных</t>
  </si>
  <si>
    <t>7.1.2. Информационная поддержка исследовательской деятельности научно-педагогических работников и обучающихся</t>
  </si>
  <si>
    <t>7.1.3. Система электронного поиска проектов и грантов</t>
  </si>
  <si>
    <t>7.1.4. Регулярная информационно-аналитическая поддержка руководителей факультетов с целью регулярного мониторинга публикационной активности факультетов</t>
  </si>
  <si>
    <t>7.2.1. Подготовка студентов к работе в условиях цифровой экономики</t>
  </si>
  <si>
    <t>7.2.2. Запуск целевых программ повышения квалификации научно-педагогических работников в области Digital Culture</t>
  </si>
  <si>
    <t>7.3.1. Онлайн-инструменты поддержки образовательного процесса для обеспечения гибкости образовательной программы</t>
  </si>
  <si>
    <t>7.3.2. Развитие электронного обучения и новые образовательные онлайн-форматы</t>
  </si>
  <si>
    <t>7.3.3. Онлайн-поддержка приемной компании иностранных абитуриентов</t>
  </si>
  <si>
    <t>7.3.4. Онлайн-ресурсы проведения отдельных этапов олимпиад</t>
  </si>
  <si>
    <t>7.4.1. Запуск системы электронных регламентов оптимизации административных сервисов и процессов ВШЭ</t>
  </si>
  <si>
    <t>7.4.2. Обеспечение соответствия функциональности корпоративных информационных систем стратегическим целям Университета</t>
  </si>
  <si>
    <t>7.4.3. Развитие проектной модели управления задачами IT</t>
  </si>
  <si>
    <t>7.4.4. Совершенствование администрирования сервисов работы с персоналом (подбор персонала, кадровое делопроизводство, администрирование договоров ГПХ и т.п.)</t>
  </si>
  <si>
    <t>8.1.1. Развитие системы просветительских мероприятий Университета на открытых площадках г. Москвы</t>
  </si>
  <si>
    <t>8.1.2. Развитие социальной активности москвичей</t>
  </si>
  <si>
    <t>8.1.3. Привлечение интереса широкой общественности к научным достижениям ВШЭ</t>
  </si>
  <si>
    <t>8.1.4. Развитие культурно-исторического облика Москвы на территории площадок присутствия ВШЭ</t>
  </si>
  <si>
    <t>8.1.5. Юридическая и психологическая помощь студентов-волонтеров малозащищенным и малообеспеченным слоям населения</t>
  </si>
  <si>
    <t>8.2.1. Развитие партнерств с ведущими вузами России, направленное на улучшение качества высшего образования</t>
  </si>
  <si>
    <t>8.2.2. Открытая площадка профессионального развития специалистов в области образования</t>
  </si>
  <si>
    <t>9.1.1. Содержание кампуса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</si>
</sst>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0_ ;[Red]\-0\ "/>
    <numFmt numFmtId="167" formatCode="[$-419]d\ mmm\ yy;@"/>
    <numFmt numFmtId="168" formatCode="_(* #,##0.00_);_(* \(#,##0.00\);_(* &quot;-&quot;??_);_(@_)"/>
    <numFmt numFmtId="169" formatCode="_-* #,##0.00\ _р_._-;\-* #,##0.00\ _р_._-;_-* &quot;-&quot;??\ _р_._-;_-@_-"/>
  </numFmts>
  <fonts count="12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4" tint="-0.249977111117893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8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  <charset val="204"/>
    </font>
    <font>
      <b/>
      <sz val="9"/>
      <color rgb="FF000000"/>
      <name val="Verdana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Verdana"/>
      <family val="2"/>
      <charset val="204"/>
    </font>
    <font>
      <u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7"/>
      <color rgb="FF000000"/>
      <name val="Verdana"/>
      <family val="2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8000"/>
      <name val="Arial"/>
      <family val="2"/>
      <charset val="204"/>
    </font>
    <font>
      <sz val="7"/>
      <color rgb="FF000000"/>
      <name val="Verdana"/>
      <family val="2"/>
      <charset val="204"/>
    </font>
    <font>
      <sz val="7"/>
      <color rgb="FF000000"/>
      <name val="Arial"/>
      <family val="2"/>
      <charset val="204"/>
    </font>
    <font>
      <sz val="8"/>
      <color rgb="FF000080"/>
      <name val="Arial"/>
      <family val="2"/>
      <charset val="204"/>
    </font>
    <font>
      <sz val="7"/>
      <color rgb="FF000080"/>
      <name val="Verdana"/>
      <family val="2"/>
      <charset val="204"/>
    </font>
    <font>
      <sz val="7"/>
      <color rgb="FF00008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8"/>
      <color rgb="FF000080"/>
      <name val="Arial"/>
      <family val="2"/>
      <charset val="204"/>
    </font>
    <font>
      <sz val="7"/>
      <color rgb="FFFF0000"/>
      <name val="Verdana"/>
      <family val="2"/>
      <charset val="204"/>
    </font>
    <font>
      <sz val="12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FF0000"/>
      <name val="Arial"/>
      <family val="2"/>
      <charset val="204"/>
    </font>
    <font>
      <sz val="9"/>
      <color rgb="FF000080"/>
      <name val="Verdana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FFFFFF"/>
      <name val="Verdana"/>
      <family val="2"/>
      <charset val="204"/>
    </font>
    <font>
      <b/>
      <u/>
      <sz val="10"/>
      <color rgb="FF000000"/>
      <name val="Arial"/>
      <family val="2"/>
      <charset val="204"/>
    </font>
    <font>
      <sz val="6"/>
      <color rgb="FF000000"/>
      <name val="Verdana"/>
      <family val="2"/>
      <charset val="204"/>
    </font>
    <font>
      <b/>
      <sz val="9"/>
      <color rgb="FF000000"/>
      <name val="Arial"/>
      <family val="2"/>
      <charset val="204"/>
    </font>
    <font>
      <sz val="8"/>
      <color indexed="62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8"/>
      <color indexed="63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8"/>
      <color indexed="52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CTT"/>
    </font>
    <font>
      <b/>
      <sz val="8"/>
      <color indexed="8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9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6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 Cyr"/>
      <family val="1"/>
      <charset val="204"/>
    </font>
    <font>
      <sz val="8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indexed="20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8"/>
      <color indexed="23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8"/>
      <color indexed="52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8"/>
      <color indexed="1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8"/>
      <color indexed="17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  <font>
      <vertAlign val="superscript"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4" tint="-0.24997711111789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  <fill>
      <patternFill patternType="solid">
        <fgColor rgb="FFFFEB9B"/>
        <bgColor indexed="64"/>
      </patternFill>
    </fill>
    <fill>
      <patternFill patternType="solid">
        <fgColor rgb="FFBAD3FE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683">
    <xf numFmtId="0" fontId="0" fillId="0" borderId="0"/>
    <xf numFmtId="165" fontId="12" fillId="0" borderId="0" applyFont="0" applyFill="0" applyBorder="0" applyAlignment="0" applyProtection="0"/>
    <xf numFmtId="167" fontId="17" fillId="0" borderId="0"/>
    <xf numFmtId="167" fontId="18" fillId="0" borderId="0"/>
    <xf numFmtId="167" fontId="17" fillId="0" borderId="0"/>
    <xf numFmtId="167" fontId="19" fillId="0" borderId="0"/>
    <xf numFmtId="0" fontId="20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4" fillId="12" borderId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6" fillId="13" borderId="0" applyNumberFormat="0" applyBorder="0" applyAlignment="0" applyProtection="0"/>
    <xf numFmtId="167" fontId="26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6" fillId="14" borderId="0" applyNumberFormat="0" applyBorder="0" applyAlignment="0" applyProtection="0"/>
    <xf numFmtId="167" fontId="26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6" fillId="15" borderId="0" applyNumberFormat="0" applyBorder="0" applyAlignment="0" applyProtection="0"/>
    <xf numFmtId="167" fontId="26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6" fillId="16" borderId="0" applyNumberFormat="0" applyBorder="0" applyAlignment="0" applyProtection="0"/>
    <xf numFmtId="167" fontId="26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6" fillId="17" borderId="0" applyNumberFormat="0" applyBorder="0" applyAlignment="0" applyProtection="0"/>
    <xf numFmtId="167" fontId="26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12" fillId="11" borderId="0" applyNumberFormat="0" applyBorder="0" applyAlignment="0" applyProtection="0"/>
    <xf numFmtId="167" fontId="12" fillId="11" borderId="0" applyNumberFormat="0" applyBorder="0" applyAlignment="0" applyProtection="0"/>
    <xf numFmtId="167" fontId="12" fillId="11" borderId="0" applyNumberFormat="0" applyBorder="0" applyAlignment="0" applyProtection="0"/>
    <xf numFmtId="167" fontId="25" fillId="17" borderId="0" applyNumberFormat="0" applyBorder="0" applyAlignment="0" applyProtection="0"/>
    <xf numFmtId="167" fontId="12" fillId="11" borderId="0" applyNumberFormat="0" applyBorder="0" applyAlignment="0" applyProtection="0"/>
    <xf numFmtId="167" fontId="12" fillId="11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6" fillId="18" borderId="0" applyNumberFormat="0" applyBorder="0" applyAlignment="0" applyProtection="0"/>
    <xf numFmtId="167" fontId="26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6" fillId="19" borderId="0" applyNumberFormat="0" applyBorder="0" applyAlignment="0" applyProtection="0"/>
    <xf numFmtId="167" fontId="26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6" fillId="20" borderId="0" applyNumberFormat="0" applyBorder="0" applyAlignment="0" applyProtection="0"/>
    <xf numFmtId="167" fontId="26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6" fillId="21" borderId="0" applyNumberFormat="0" applyBorder="0" applyAlignment="0" applyProtection="0"/>
    <xf numFmtId="167" fontId="26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6" fillId="16" borderId="0" applyNumberFormat="0" applyBorder="0" applyAlignment="0" applyProtection="0"/>
    <xf numFmtId="167" fontId="26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6" fillId="19" borderId="0" applyNumberFormat="0" applyBorder="0" applyAlignment="0" applyProtection="0"/>
    <xf numFmtId="167" fontId="26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6" fillId="22" borderId="0" applyNumberFormat="0" applyBorder="0" applyAlignment="0" applyProtection="0"/>
    <xf numFmtId="167" fontId="26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8" fillId="23" borderId="0" applyNumberFormat="0" applyBorder="0" applyAlignment="0" applyProtection="0"/>
    <xf numFmtId="167" fontId="28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16" fillId="7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8" fillId="20" borderId="0" applyNumberFormat="0" applyBorder="0" applyAlignment="0" applyProtection="0"/>
    <xf numFmtId="167" fontId="28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16" fillId="9" borderId="0" applyNumberFormat="0" applyBorder="0" applyAlignment="0" applyProtection="0"/>
    <xf numFmtId="167" fontId="27" fillId="20" borderId="0" applyNumberFormat="0" applyBorder="0" applyAlignment="0" applyProtection="0"/>
    <xf numFmtId="167" fontId="16" fillId="9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8" fillId="21" borderId="0" applyNumberFormat="0" applyBorder="0" applyAlignment="0" applyProtection="0"/>
    <xf numFmtId="167" fontId="28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8" fillId="24" borderId="0" applyNumberFormat="0" applyBorder="0" applyAlignment="0" applyProtection="0"/>
    <xf numFmtId="167" fontId="28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8" fillId="25" borderId="0" applyNumberFormat="0" applyBorder="0" applyAlignment="0" applyProtection="0"/>
    <xf numFmtId="167" fontId="28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8" fillId="26" borderId="0" applyNumberFormat="0" applyBorder="0" applyAlignment="0" applyProtection="0"/>
    <xf numFmtId="167" fontId="28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5" fontId="20" fillId="0" borderId="0" applyFont="0" applyFill="0" applyBorder="0" applyAlignment="0" applyProtection="0"/>
    <xf numFmtId="0" fontId="24" fillId="0" borderId="21"/>
    <xf numFmtId="167" fontId="29" fillId="0" borderId="0">
      <alignment horizontal="left"/>
    </xf>
    <xf numFmtId="0" fontId="30" fillId="27" borderId="0">
      <alignment vertical="top"/>
    </xf>
    <xf numFmtId="167" fontId="31" fillId="27" borderId="0">
      <alignment vertical="top"/>
    </xf>
    <xf numFmtId="167" fontId="31" fillId="27" borderId="0">
      <alignment vertical="center"/>
    </xf>
    <xf numFmtId="167" fontId="32" fillId="27" borderId="0">
      <alignment vertical="top"/>
    </xf>
    <xf numFmtId="0" fontId="33" fillId="27" borderId="0">
      <alignment vertical="center"/>
    </xf>
    <xf numFmtId="167" fontId="34" fillId="27" borderId="0">
      <alignment vertical="top"/>
    </xf>
    <xf numFmtId="167" fontId="35" fillId="27" borderId="0">
      <alignment vertical="center"/>
    </xf>
    <xf numFmtId="167" fontId="36" fillId="27" borderId="0">
      <alignment vertical="top"/>
    </xf>
    <xf numFmtId="0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8" fillId="29" borderId="0">
      <alignment vertical="top"/>
    </xf>
    <xf numFmtId="167" fontId="39" fillId="27" borderId="0">
      <alignment vertical="top"/>
    </xf>
    <xf numFmtId="0" fontId="40" fillId="28" borderId="0">
      <alignment vertical="center"/>
    </xf>
    <xf numFmtId="167" fontId="40" fillId="28" borderId="0">
      <alignment vertical="center"/>
    </xf>
    <xf numFmtId="167" fontId="40" fillId="28" borderId="0">
      <alignment vertical="center"/>
    </xf>
    <xf numFmtId="167" fontId="40" fillId="28" borderId="0">
      <alignment vertical="center"/>
    </xf>
    <xf numFmtId="167" fontId="40" fillId="28" borderId="0">
      <alignment vertical="center"/>
    </xf>
    <xf numFmtId="167" fontId="40" fillId="28" borderId="0">
      <alignment vertical="center"/>
    </xf>
    <xf numFmtId="167" fontId="41" fillId="29" borderId="0">
      <alignment vertical="center"/>
    </xf>
    <xf numFmtId="167" fontId="42" fillId="27" borderId="0">
      <alignment vertical="top"/>
    </xf>
    <xf numFmtId="0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4" fillId="27" borderId="0">
      <alignment vertical="center"/>
    </xf>
    <xf numFmtId="167" fontId="42" fillId="27" borderId="0">
      <alignment vertical="top"/>
    </xf>
    <xf numFmtId="0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4" fillId="27" borderId="0">
      <alignment vertical="center"/>
    </xf>
    <xf numFmtId="167" fontId="42" fillId="27" borderId="0">
      <alignment vertical="top"/>
    </xf>
    <xf numFmtId="0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4" fillId="27" borderId="0">
      <alignment vertical="center"/>
    </xf>
    <xf numFmtId="167" fontId="42" fillId="27" borderId="0">
      <alignment vertical="top"/>
    </xf>
    <xf numFmtId="0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4" fillId="27" borderId="0">
      <alignment vertical="center"/>
    </xf>
    <xf numFmtId="167" fontId="42" fillId="27" borderId="0">
      <alignment vertical="top"/>
    </xf>
    <xf numFmtId="0" fontId="43" fillId="27" borderId="0">
      <alignment vertical="center"/>
    </xf>
    <xf numFmtId="167" fontId="45" fillId="30" borderId="0">
      <alignment vertical="center"/>
    </xf>
    <xf numFmtId="167" fontId="46" fillId="31" borderId="0">
      <alignment vertical="top"/>
    </xf>
    <xf numFmtId="0" fontId="47" fillId="27" borderId="0">
      <alignment vertical="center"/>
    </xf>
    <xf numFmtId="0" fontId="37" fillId="30" borderId="0">
      <alignment vertical="center"/>
    </xf>
    <xf numFmtId="0" fontId="47" fillId="27" borderId="0">
      <alignment vertical="center"/>
    </xf>
    <xf numFmtId="0" fontId="37" fillId="30" borderId="0">
      <alignment vertical="center"/>
    </xf>
    <xf numFmtId="0" fontId="37" fillId="30" borderId="0">
      <alignment vertical="center"/>
    </xf>
    <xf numFmtId="0" fontId="37" fillId="28" borderId="0">
      <alignment vertical="center"/>
    </xf>
    <xf numFmtId="0" fontId="30" fillId="27" borderId="0">
      <alignment vertical="center"/>
    </xf>
    <xf numFmtId="167" fontId="48" fillId="27" borderId="0">
      <alignment vertical="top"/>
    </xf>
    <xf numFmtId="167" fontId="36" fillId="27" borderId="0">
      <alignment vertical="center"/>
    </xf>
    <xf numFmtId="167" fontId="36" fillId="27" borderId="0">
      <alignment vertical="top"/>
    </xf>
    <xf numFmtId="0" fontId="37" fillId="30" borderId="0">
      <alignment vertical="center"/>
    </xf>
    <xf numFmtId="0" fontId="37" fillId="28" borderId="0">
      <alignment vertical="center"/>
    </xf>
    <xf numFmtId="0" fontId="37" fillId="28" borderId="0">
      <alignment vertical="center"/>
    </xf>
    <xf numFmtId="167" fontId="45" fillId="29" borderId="0">
      <alignment vertical="center"/>
    </xf>
    <xf numFmtId="0" fontId="37" fillId="28" borderId="0">
      <alignment vertical="center"/>
    </xf>
    <xf numFmtId="167" fontId="49" fillId="29" borderId="0">
      <alignment vertical="top"/>
    </xf>
    <xf numFmtId="0" fontId="37" fillId="28" borderId="0">
      <alignment vertical="center"/>
    </xf>
    <xf numFmtId="0" fontId="37" fillId="27" borderId="0">
      <alignment vertical="center"/>
    </xf>
    <xf numFmtId="0" fontId="47" fillId="27" borderId="0">
      <alignment vertical="center"/>
    </xf>
    <xf numFmtId="0" fontId="37" fillId="28" borderId="0">
      <alignment vertical="center"/>
    </xf>
    <xf numFmtId="0" fontId="37" fillId="27" borderId="0">
      <alignment vertical="center"/>
    </xf>
    <xf numFmtId="0" fontId="47" fillId="27" borderId="0">
      <alignment vertical="center"/>
    </xf>
    <xf numFmtId="0" fontId="37" fillId="27" borderId="0">
      <alignment vertical="center"/>
    </xf>
    <xf numFmtId="167" fontId="50" fillId="32" borderId="0">
      <alignment vertical="top"/>
    </xf>
    <xf numFmtId="0" fontId="37" fillId="27" borderId="0">
      <alignment vertical="center"/>
    </xf>
    <xf numFmtId="167" fontId="41" fillId="32" borderId="0">
      <alignment vertical="center"/>
    </xf>
    <xf numFmtId="0" fontId="37" fillId="27" borderId="0">
      <alignment vertical="center"/>
    </xf>
    <xf numFmtId="167" fontId="51" fillId="27" borderId="0">
      <alignment vertical="center"/>
    </xf>
    <xf numFmtId="0" fontId="37" fillId="27" borderId="0">
      <alignment vertical="center"/>
    </xf>
    <xf numFmtId="167" fontId="51" fillId="33" borderId="0">
      <alignment vertical="center"/>
    </xf>
    <xf numFmtId="0" fontId="37" fillId="27" borderId="0">
      <alignment vertical="center"/>
    </xf>
    <xf numFmtId="167" fontId="45" fillId="27" borderId="0">
      <alignment vertical="center"/>
    </xf>
    <xf numFmtId="0" fontId="52" fillId="27" borderId="0">
      <alignment vertical="center"/>
    </xf>
    <xf numFmtId="167" fontId="52" fillId="27" borderId="0">
      <alignment vertical="center"/>
    </xf>
    <xf numFmtId="167" fontId="52" fillId="27" borderId="0">
      <alignment vertical="center"/>
    </xf>
    <xf numFmtId="167" fontId="52" fillId="27" borderId="0">
      <alignment vertical="center"/>
    </xf>
    <xf numFmtId="167" fontId="52" fillId="27" borderId="0">
      <alignment vertical="center"/>
    </xf>
    <xf numFmtId="167" fontId="52" fillId="27" borderId="0">
      <alignment vertical="center"/>
    </xf>
    <xf numFmtId="167" fontId="31" fillId="27" borderId="0">
      <alignment vertical="center"/>
    </xf>
    <xf numFmtId="167" fontId="53" fillId="27" borderId="0">
      <alignment vertical="top"/>
    </xf>
    <xf numFmtId="167" fontId="54" fillId="27" borderId="0">
      <alignment vertical="top"/>
    </xf>
    <xf numFmtId="0" fontId="37" fillId="27" borderId="0">
      <alignment vertical="center"/>
    </xf>
    <xf numFmtId="167" fontId="41" fillId="27" borderId="0">
      <alignment vertical="center"/>
    </xf>
    <xf numFmtId="167" fontId="53" fillId="27" borderId="0">
      <alignment vertical="top"/>
    </xf>
    <xf numFmtId="167" fontId="41" fillId="27" borderId="0">
      <alignment vertical="center"/>
    </xf>
    <xf numFmtId="167" fontId="53" fillId="27" borderId="0">
      <alignment vertical="center"/>
    </xf>
    <xf numFmtId="0" fontId="30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6" fillId="34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4" fillId="35" borderId="0">
      <alignment vertical="center"/>
    </xf>
    <xf numFmtId="167" fontId="53" fillId="27" borderId="0">
      <alignment vertical="top"/>
    </xf>
    <xf numFmtId="167" fontId="54" fillId="27" borderId="0">
      <alignment vertical="top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0" fontId="52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6" fillId="34" borderId="0">
      <alignment vertical="center"/>
    </xf>
    <xf numFmtId="167" fontId="54" fillId="35" borderId="0">
      <alignment vertical="center"/>
    </xf>
    <xf numFmtId="167" fontId="42" fillId="27" borderId="0">
      <alignment vertical="center"/>
    </xf>
    <xf numFmtId="167" fontId="55" fillId="27" borderId="0">
      <alignment vertical="center"/>
    </xf>
    <xf numFmtId="167" fontId="39" fillId="27" borderId="0">
      <alignment vertical="top"/>
    </xf>
    <xf numFmtId="167" fontId="55" fillId="27" borderId="0">
      <alignment vertical="center"/>
    </xf>
    <xf numFmtId="167" fontId="55" fillId="27" borderId="0">
      <alignment vertical="center"/>
    </xf>
    <xf numFmtId="0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4" fillId="27" borderId="0"/>
    <xf numFmtId="167" fontId="41" fillId="27" borderId="0">
      <alignment vertical="center"/>
    </xf>
    <xf numFmtId="167" fontId="58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0" fontId="40" fillId="36" borderId="0">
      <alignment vertical="center"/>
    </xf>
    <xf numFmtId="167" fontId="40" fillId="36" borderId="0">
      <alignment vertical="center"/>
    </xf>
    <xf numFmtId="167" fontId="40" fillId="36" borderId="0">
      <alignment vertical="center"/>
    </xf>
    <xf numFmtId="167" fontId="40" fillId="36" borderId="0">
      <alignment vertical="center"/>
    </xf>
    <xf numFmtId="167" fontId="40" fillId="36" borderId="0">
      <alignment vertical="center"/>
    </xf>
    <xf numFmtId="167" fontId="40" fillId="36" borderId="0">
      <alignment vertical="center"/>
    </xf>
    <xf numFmtId="167" fontId="54" fillId="27" borderId="0"/>
    <xf numFmtId="167" fontId="41" fillId="36" borderId="0">
      <alignment vertical="center"/>
    </xf>
    <xf numFmtId="167" fontId="36" fillId="27" borderId="0">
      <alignment vertical="top"/>
    </xf>
    <xf numFmtId="0" fontId="59" fillId="36" borderId="0">
      <alignment vertical="center"/>
    </xf>
    <xf numFmtId="167" fontId="59" fillId="36" borderId="0">
      <alignment vertical="center"/>
    </xf>
    <xf numFmtId="167" fontId="59" fillId="36" borderId="0">
      <alignment vertical="center"/>
    </xf>
    <xf numFmtId="167" fontId="59" fillId="36" borderId="0">
      <alignment vertical="center"/>
    </xf>
    <xf numFmtId="167" fontId="59" fillId="36" borderId="0">
      <alignment vertical="center"/>
    </xf>
    <xf numFmtId="167" fontId="59" fillId="36" borderId="0">
      <alignment vertical="center"/>
    </xf>
    <xf numFmtId="167" fontId="60" fillId="32" borderId="0">
      <alignment vertical="top"/>
    </xf>
    <xf numFmtId="167" fontId="54" fillId="37" borderId="0">
      <alignment vertical="top"/>
    </xf>
    <xf numFmtId="0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41" fillId="32" borderId="0">
      <alignment vertical="center"/>
    </xf>
    <xf numFmtId="167" fontId="32" fillId="27" borderId="0">
      <alignment vertical="center"/>
    </xf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8" fillId="39" borderId="0" applyNumberFormat="0" applyBorder="0" applyAlignment="0" applyProtection="0"/>
    <xf numFmtId="167" fontId="28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16" fillId="8" borderId="0" applyNumberFormat="0" applyBorder="0" applyAlignment="0" applyProtection="0"/>
    <xf numFmtId="167" fontId="27" fillId="39" borderId="0" applyNumberFormat="0" applyBorder="0" applyAlignment="0" applyProtection="0"/>
    <xf numFmtId="167" fontId="16" fillId="8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8" fillId="40" borderId="0" applyNumberFormat="0" applyBorder="0" applyAlignment="0" applyProtection="0"/>
    <xf numFmtId="167" fontId="28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8" fillId="24" borderId="0" applyNumberFormat="0" applyBorder="0" applyAlignment="0" applyProtection="0"/>
    <xf numFmtId="167" fontId="28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8" fillId="25" borderId="0" applyNumberFormat="0" applyBorder="0" applyAlignment="0" applyProtection="0"/>
    <xf numFmtId="167" fontId="28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16" fillId="10" borderId="0" applyNumberFormat="0" applyBorder="0" applyAlignment="0" applyProtection="0"/>
    <xf numFmtId="167" fontId="27" fillId="25" borderId="0" applyNumberFormat="0" applyBorder="0" applyAlignment="0" applyProtection="0"/>
    <xf numFmtId="167" fontId="16" fillId="10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15" fillId="6" borderId="18" applyNumberFormat="0" applyAlignment="0" applyProtection="0"/>
    <xf numFmtId="167" fontId="63" fillId="42" borderId="23" applyNumberFormat="0" applyAlignment="0" applyProtection="0"/>
    <xf numFmtId="167" fontId="15" fillId="6" borderId="18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8" fillId="0" borderId="24" applyNumberFormat="0" applyFill="0" applyAlignment="0" applyProtection="0"/>
    <xf numFmtId="167" fontId="68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70" fillId="0" borderId="25" applyNumberFormat="0" applyFill="0" applyAlignment="0" applyProtection="0"/>
    <xf numFmtId="167" fontId="70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2" fillId="0" borderId="26" applyNumberFormat="0" applyFill="0" applyAlignment="0" applyProtection="0"/>
    <xf numFmtId="167" fontId="72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14" fillId="0" borderId="17" applyNumberFormat="0" applyFill="0" applyAlignment="0" applyProtection="0"/>
    <xf numFmtId="167" fontId="71" fillId="0" borderId="26" applyNumberFormat="0" applyFill="0" applyAlignment="0" applyProtection="0"/>
    <xf numFmtId="167" fontId="14" fillId="0" borderId="17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3" fillId="43" borderId="0" applyNumberFormat="0" applyFont="0" applyBorder="0" applyAlignment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7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80" fillId="45" borderId="0" applyNumberFormat="0" applyBorder="0" applyAlignment="0" applyProtection="0"/>
    <xf numFmtId="167" fontId="80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0" fontId="12" fillId="0" borderId="0"/>
    <xf numFmtId="167" fontId="81" fillId="0" borderId="0"/>
    <xf numFmtId="167" fontId="81" fillId="0" borderId="0"/>
    <xf numFmtId="167" fontId="81" fillId="0" borderId="0"/>
    <xf numFmtId="167" fontId="81" fillId="0" borderId="0"/>
    <xf numFmtId="167" fontId="81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7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9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7" fillId="0" borderId="0"/>
    <xf numFmtId="167" fontId="12" fillId="0" borderId="0"/>
    <xf numFmtId="167" fontId="12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0" fontId="20" fillId="0" borderId="0"/>
    <xf numFmtId="167" fontId="29" fillId="0" borderId="0">
      <alignment horizontal="left"/>
    </xf>
    <xf numFmtId="167" fontId="18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0" fillId="0" borderId="0"/>
    <xf numFmtId="167" fontId="20" fillId="0" borderId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0" fontId="18" fillId="0" borderId="0"/>
    <xf numFmtId="167" fontId="29" fillId="0" borderId="0">
      <alignment horizontal="left"/>
    </xf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1" fillId="0" borderId="0"/>
    <xf numFmtId="167" fontId="20" fillId="0" borderId="0"/>
    <xf numFmtId="167" fontId="29" fillId="0" borderId="0">
      <alignment horizontal="left"/>
    </xf>
    <xf numFmtId="167" fontId="20" fillId="0" borderId="0"/>
    <xf numFmtId="167" fontId="20" fillId="0" borderId="0"/>
    <xf numFmtId="167" fontId="20" fillId="0" borderId="0"/>
    <xf numFmtId="167" fontId="20" fillId="0" borderId="0"/>
    <xf numFmtId="167" fontId="12" fillId="0" borderId="0"/>
    <xf numFmtId="167" fontId="12" fillId="0" borderId="0"/>
    <xf numFmtId="167" fontId="29" fillId="0" borderId="0">
      <alignment horizontal="left"/>
    </xf>
    <xf numFmtId="167" fontId="29" fillId="0" borderId="0">
      <alignment horizontal="left"/>
    </xf>
    <xf numFmtId="167" fontId="12" fillId="0" borderId="0"/>
    <xf numFmtId="0" fontId="12" fillId="0" borderId="0"/>
    <xf numFmtId="167" fontId="17" fillId="0" borderId="0"/>
    <xf numFmtId="167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1" fillId="0" borderId="0"/>
    <xf numFmtId="167" fontId="12" fillId="0" borderId="0"/>
    <xf numFmtId="167" fontId="8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83" fillId="0" borderId="0"/>
    <xf numFmtId="167" fontId="21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84" fillId="0" borderId="0"/>
    <xf numFmtId="167" fontId="17" fillId="0" borderId="0"/>
    <xf numFmtId="167" fontId="17" fillId="0" borderId="0"/>
    <xf numFmtId="0" fontId="18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0" fontId="18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0" fillId="0" borderId="0"/>
    <xf numFmtId="167" fontId="20" fillId="0" borderId="0"/>
    <xf numFmtId="167" fontId="17" fillId="0" borderId="0"/>
    <xf numFmtId="167" fontId="17" fillId="0" borderId="0"/>
    <xf numFmtId="167" fontId="81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85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7" fillId="0" borderId="0"/>
    <xf numFmtId="167" fontId="17" fillId="0" borderId="0"/>
    <xf numFmtId="167" fontId="17" fillId="0" borderId="0"/>
    <xf numFmtId="0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8" fillId="0" borderId="0"/>
    <xf numFmtId="167" fontId="12" fillId="0" borderId="0"/>
    <xf numFmtId="167" fontId="12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8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8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6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7" fillId="14" borderId="0" applyNumberFormat="0" applyBorder="0" applyAlignment="0" applyProtection="0"/>
    <xf numFmtId="167" fontId="87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9" fillId="0" borderId="0" applyNumberFormat="0" applyFill="0" applyBorder="0" applyAlignment="0" applyProtection="0"/>
    <xf numFmtId="167" fontId="89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6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1" fillId="0" borderId="30" applyNumberFormat="0" applyFill="0" applyAlignment="0" applyProtection="0"/>
    <xf numFmtId="167" fontId="91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0" fontId="23" fillId="0" borderId="0"/>
    <xf numFmtId="167" fontId="22" fillId="0" borderId="0"/>
    <xf numFmtId="14" fontId="12" fillId="0" borderId="0"/>
    <xf numFmtId="14" fontId="12" fillId="0" borderId="0"/>
    <xf numFmtId="167" fontId="20" fillId="0" borderId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5" fillId="15" borderId="0" applyNumberFormat="0" applyBorder="0" applyAlignment="0" applyProtection="0"/>
    <xf numFmtId="167" fontId="95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</cellStyleXfs>
  <cellXfs count="30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65" fontId="0" fillId="0" borderId="0" xfId="1" applyFont="1"/>
    <xf numFmtId="0" fontId="2" fillId="2" borderId="1" xfId="0" applyFont="1" applyFill="1" applyBorder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2" fillId="47" borderId="31" xfId="0" applyFont="1" applyFill="1" applyBorder="1"/>
    <xf numFmtId="0" fontId="2" fillId="47" borderId="31" xfId="0" applyFont="1" applyFill="1" applyBorder="1" applyAlignment="1">
      <alignment vertical="distributed"/>
    </xf>
    <xf numFmtId="0" fontId="2" fillId="47" borderId="0" xfId="0" applyFont="1" applyFill="1" applyBorder="1"/>
    <xf numFmtId="1" fontId="2" fillId="0" borderId="31" xfId="0" applyNumberFormat="1" applyFont="1" applyBorder="1"/>
    <xf numFmtId="164" fontId="2" fillId="0" borderId="0" xfId="0" applyNumberFormat="1" applyFont="1"/>
    <xf numFmtId="0" fontId="0" fillId="0" borderId="0" xfId="0" applyAlignment="1">
      <alignment vertical="distributed"/>
    </xf>
    <xf numFmtId="0" fontId="2" fillId="0" borderId="0" xfId="0" applyFont="1" applyAlignment="1">
      <alignment vertical="distributed"/>
    </xf>
    <xf numFmtId="1" fontId="2" fillId="0" borderId="0" xfId="0" applyNumberFormat="1" applyFont="1" applyBorder="1"/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96" fillId="0" borderId="0" xfId="0" applyFont="1" applyFill="1" applyBorder="1" applyAlignment="1">
      <alignment horizontal="left" wrapText="1"/>
    </xf>
    <xf numFmtId="0" fontId="96" fillId="0" borderId="0" xfId="0" applyFont="1"/>
    <xf numFmtId="0" fontId="103" fillId="3" borderId="0" xfId="0" applyFont="1" applyFill="1" applyAlignment="1">
      <alignment vertical="center"/>
    </xf>
    <xf numFmtId="0" fontId="103" fillId="4" borderId="0" xfId="0" applyFont="1" applyFill="1" applyAlignment="1">
      <alignment vertical="center"/>
    </xf>
    <xf numFmtId="0" fontId="103" fillId="0" borderId="0" xfId="0" applyFont="1" applyAlignment="1">
      <alignment vertical="center"/>
    </xf>
    <xf numFmtId="0" fontId="109" fillId="0" borderId="0" xfId="0" applyFont="1" applyAlignment="1" applyProtection="1">
      <alignment vertical="center"/>
      <protection locked="0"/>
    </xf>
    <xf numFmtId="0" fontId="109" fillId="0" borderId="0" xfId="0" applyFont="1" applyProtection="1">
      <protection locked="0"/>
    </xf>
    <xf numFmtId="0" fontId="1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/>
    </xf>
    <xf numFmtId="0" fontId="108" fillId="0" borderId="0" xfId="0" applyFont="1" applyProtection="1">
      <protection locked="0"/>
    </xf>
    <xf numFmtId="0" fontId="108" fillId="4" borderId="8" xfId="0" applyFont="1" applyFill="1" applyBorder="1" applyAlignment="1" applyProtection="1">
      <alignment horizontal="center" vertical="center"/>
    </xf>
    <xf numFmtId="0" fontId="108" fillId="0" borderId="9" xfId="0" applyFont="1" applyBorder="1" applyAlignment="1" applyProtection="1">
      <alignment horizontal="left" vertical="center" wrapText="1"/>
      <protection locked="0"/>
    </xf>
    <xf numFmtId="0" fontId="108" fillId="0" borderId="3" xfId="0" applyFont="1" applyBorder="1" applyAlignment="1" applyProtection="1">
      <alignment horizontal="left" vertical="center" wrapText="1"/>
      <protection locked="0"/>
    </xf>
    <xf numFmtId="0" fontId="108" fillId="0" borderId="7" xfId="0" applyFont="1" applyBorder="1" applyAlignment="1" applyProtection="1">
      <alignment horizontal="left" vertical="center" wrapText="1"/>
      <protection locked="0"/>
    </xf>
    <xf numFmtId="0" fontId="108" fillId="0" borderId="0" xfId="0" applyFont="1" applyBorder="1" applyAlignment="1" applyProtection="1">
      <alignment horizontal="left" vertical="center" wrapText="1"/>
      <protection locked="0"/>
    </xf>
    <xf numFmtId="0" fontId="108" fillId="0" borderId="0" xfId="0" applyFont="1" applyFill="1" applyBorder="1" applyAlignment="1" applyProtection="1">
      <alignment horizontal="left" wrapText="1"/>
      <protection locked="0"/>
    </xf>
    <xf numFmtId="0" fontId="116" fillId="0" borderId="0" xfId="0" applyFont="1" applyBorder="1" applyAlignment="1" applyProtection="1">
      <alignment horizontal="left" vertical="center" wrapText="1"/>
      <protection locked="0"/>
    </xf>
    <xf numFmtId="0" fontId="112" fillId="0" borderId="9" xfId="0" applyFont="1" applyBorder="1" applyAlignment="1" applyProtection="1">
      <alignment vertical="center" wrapText="1"/>
      <protection locked="0"/>
    </xf>
    <xf numFmtId="0" fontId="116" fillId="0" borderId="0" xfId="0" applyFont="1" applyFill="1" applyBorder="1" applyAlignment="1" applyProtection="1">
      <alignment horizontal="right" wrapText="1"/>
      <protection locked="0"/>
    </xf>
    <xf numFmtId="0" fontId="0" fillId="0" borderId="2" xfId="0" applyBorder="1" applyAlignment="1">
      <alignment vertical="center"/>
    </xf>
    <xf numFmtId="0" fontId="108" fillId="0" borderId="64" xfId="0" applyFont="1" applyBorder="1" applyAlignment="1" applyProtection="1">
      <alignment vertical="center" wrapText="1"/>
      <protection locked="0"/>
    </xf>
    <xf numFmtId="0" fontId="118" fillId="0" borderId="1" xfId="0" applyFont="1" applyBorder="1" applyAlignment="1">
      <alignment horizontal="center" vertical="center" wrapText="1"/>
    </xf>
    <xf numFmtId="0" fontId="119" fillId="0" borderId="1" xfId="0" applyFont="1" applyBorder="1" applyAlignment="1">
      <alignment horizontal="center" vertical="center" wrapText="1"/>
    </xf>
    <xf numFmtId="0" fontId="108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13" fillId="0" borderId="68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69" xfId="0" applyBorder="1" applyAlignment="1">
      <alignment horizontal="left" vertical="center"/>
    </xf>
    <xf numFmtId="165" fontId="0" fillId="0" borderId="68" xfId="1" applyFont="1" applyBorder="1"/>
    <xf numFmtId="165" fontId="0" fillId="0" borderId="47" xfId="1" applyFont="1" applyBorder="1"/>
    <xf numFmtId="0" fontId="0" fillId="0" borderId="34" xfId="0" applyBorder="1" applyAlignment="1">
      <alignment horizontal="left" vertical="center"/>
    </xf>
    <xf numFmtId="165" fontId="0" fillId="0" borderId="0" xfId="1" applyFont="1" applyBorder="1"/>
    <xf numFmtId="165" fontId="0" fillId="0" borderId="48" xfId="1" applyFont="1" applyBorder="1"/>
    <xf numFmtId="0" fontId="0" fillId="0" borderId="66" xfId="0" applyBorder="1" applyAlignment="1">
      <alignment horizontal="left" vertical="center"/>
    </xf>
    <xf numFmtId="165" fontId="0" fillId="0" borderId="67" xfId="1" applyFont="1" applyBorder="1"/>
    <xf numFmtId="165" fontId="0" fillId="0" borderId="70" xfId="1" applyFont="1" applyBorder="1"/>
    <xf numFmtId="0" fontId="117" fillId="0" borderId="4" xfId="0" applyFont="1" applyBorder="1" applyAlignment="1" applyProtection="1">
      <alignment horizontal="left" vertical="center" wrapText="1"/>
      <protection locked="0"/>
    </xf>
    <xf numFmtId="0" fontId="117" fillId="0" borderId="7" xfId="0" applyFont="1" applyBorder="1" applyAlignment="1" applyProtection="1">
      <alignment horizontal="left" vertical="center" wrapText="1"/>
      <protection locked="0"/>
    </xf>
    <xf numFmtId="0" fontId="101" fillId="0" borderId="0" xfId="0" applyFont="1"/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49" borderId="1" xfId="0" applyFill="1" applyBorder="1" applyAlignment="1">
      <alignment vertical="center"/>
    </xf>
    <xf numFmtId="165" fontId="0" fillId="4" borderId="1" xfId="1" applyFont="1" applyFill="1" applyBorder="1" applyAlignment="1">
      <alignment horizontal="left" vertical="center"/>
    </xf>
    <xf numFmtId="165" fontId="0" fillId="4" borderId="1" xfId="1" applyFont="1" applyFill="1" applyBorder="1" applyAlignment="1">
      <alignment vertical="center" wrapText="1"/>
    </xf>
    <xf numFmtId="165" fontId="0" fillId="4" borderId="1" xfId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165" fontId="0" fillId="0" borderId="1" xfId="1" applyFont="1" applyBorder="1" applyAlignment="1">
      <alignment horizontal="center" vertical="center"/>
    </xf>
    <xf numFmtId="165" fontId="0" fillId="0" borderId="1" xfId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65" fontId="2" fillId="4" borderId="1" xfId="1" applyFont="1" applyFill="1" applyBorder="1" applyAlignment="1">
      <alignment vertical="center"/>
    </xf>
    <xf numFmtId="165" fontId="2" fillId="0" borderId="1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/>
    </xf>
    <xf numFmtId="0" fontId="2" fillId="4" borderId="20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0" fontId="2" fillId="48" borderId="0" xfId="0" applyFont="1" applyFill="1" applyAlignment="1">
      <alignment horizontal="center" vertical="top" wrapText="1"/>
    </xf>
    <xf numFmtId="0" fontId="108" fillId="50" borderId="20" xfId="0" applyFont="1" applyFill="1" applyBorder="1" applyAlignment="1" applyProtection="1">
      <alignment horizontal="left" vertical="center" wrapText="1"/>
      <protection locked="0"/>
    </xf>
    <xf numFmtId="0" fontId="108" fillId="50" borderId="60" xfId="0" applyFont="1" applyFill="1" applyBorder="1" applyAlignment="1" applyProtection="1">
      <alignment horizontal="left" vertical="center" wrapText="1"/>
      <protection locked="0"/>
    </xf>
    <xf numFmtId="49" fontId="108" fillId="50" borderId="42" xfId="0" applyNumberFormat="1" applyFont="1" applyFill="1" applyBorder="1" applyAlignment="1" applyProtection="1">
      <alignment horizontal="center"/>
      <protection locked="0"/>
    </xf>
    <xf numFmtId="0" fontId="108" fillId="50" borderId="60" xfId="0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0" fontId="112" fillId="0" borderId="64" xfId="0" applyFont="1" applyBorder="1" applyAlignment="1" applyProtection="1">
      <alignment horizontal="left" vertical="center"/>
      <protection locked="0"/>
    </xf>
    <xf numFmtId="0" fontId="108" fillId="0" borderId="34" xfId="0" applyFont="1" applyBorder="1" applyAlignment="1" applyProtection="1">
      <alignment horizontal="center" vertical="center" wrapText="1"/>
      <protection locked="0"/>
    </xf>
    <xf numFmtId="0" fontId="112" fillId="0" borderId="71" xfId="0" applyFont="1" applyBorder="1" applyAlignment="1" applyProtection="1">
      <alignment horizontal="left" vertical="center" wrapText="1"/>
      <protection locked="0"/>
    </xf>
    <xf numFmtId="0" fontId="113" fillId="0" borderId="1" xfId="0" applyFont="1" applyBorder="1" applyAlignment="1" applyProtection="1">
      <alignment horizontal="left" vertical="center" wrapText="1"/>
    </xf>
    <xf numFmtId="0" fontId="113" fillId="0" borderId="5" xfId="0" applyFont="1" applyBorder="1" applyAlignment="1" applyProtection="1">
      <alignment horizontal="left" vertical="center" wrapText="1"/>
    </xf>
    <xf numFmtId="0" fontId="117" fillId="0" borderId="9" xfId="0" applyFont="1" applyBorder="1" applyAlignment="1" applyProtection="1">
      <alignment horizontal="left" vertical="center" wrapText="1"/>
      <protection locked="0"/>
    </xf>
    <xf numFmtId="0" fontId="113" fillId="0" borderId="14" xfId="0" applyFont="1" applyBorder="1" applyAlignment="1" applyProtection="1">
      <alignment horizontal="left" vertical="center" wrapText="1"/>
    </xf>
    <xf numFmtId="14" fontId="21" fillId="5" borderId="5" xfId="0" applyNumberFormat="1" applyFont="1" applyFill="1" applyBorder="1" applyAlignment="1">
      <alignment vertical="center" wrapText="1"/>
    </xf>
    <xf numFmtId="14" fontId="120" fillId="5" borderId="1" xfId="0" applyNumberFormat="1" applyFont="1" applyFill="1" applyBorder="1" applyAlignment="1">
      <alignment vertical="center" wrapText="1"/>
    </xf>
    <xf numFmtId="14" fontId="120" fillId="5" borderId="14" xfId="0" applyNumberFormat="1" applyFont="1" applyFill="1" applyBorder="1" applyAlignment="1">
      <alignment vertical="center" wrapText="1"/>
    </xf>
    <xf numFmtId="166" fontId="113" fillId="4" borderId="6" xfId="0" applyNumberFormat="1" applyFont="1" applyFill="1" applyBorder="1" applyAlignment="1" applyProtection="1">
      <alignment horizontal="center" vertical="center" wrapText="1"/>
    </xf>
    <xf numFmtId="166" fontId="113" fillId="4" borderId="8" xfId="0" applyNumberFormat="1" applyFont="1" applyFill="1" applyBorder="1" applyAlignment="1" applyProtection="1">
      <alignment horizontal="center" vertical="center" wrapText="1"/>
    </xf>
    <xf numFmtId="166" fontId="113" fillId="4" borderId="12" xfId="0" applyNumberFormat="1" applyFont="1" applyFill="1" applyBorder="1" applyAlignment="1" applyProtection="1">
      <alignment horizontal="center" vertical="center" wrapText="1"/>
    </xf>
    <xf numFmtId="0" fontId="108" fillId="50" borderId="5" xfId="0" applyFont="1" applyFill="1" applyBorder="1" applyAlignment="1" applyProtection="1">
      <alignment horizontal="left" vertical="center" wrapText="1"/>
      <protection locked="0"/>
    </xf>
    <xf numFmtId="0" fontId="108" fillId="50" borderId="1" xfId="0" applyFont="1" applyFill="1" applyBorder="1" applyAlignment="1" applyProtection="1">
      <alignment horizontal="left" vertical="center" wrapText="1"/>
      <protection locked="0"/>
    </xf>
    <xf numFmtId="14" fontId="121" fillId="5" borderId="14" xfId="0" applyNumberFormat="1" applyFont="1" applyFill="1" applyBorder="1" applyAlignment="1">
      <alignment vertical="center" wrapText="1"/>
    </xf>
    <xf numFmtId="0" fontId="122" fillId="0" borderId="0" xfId="0" applyFont="1" applyAlignment="1" applyProtection="1">
      <alignment vertical="center"/>
      <protection locked="0"/>
    </xf>
    <xf numFmtId="0" fontId="108" fillId="0" borderId="67" xfId="0" applyFont="1" applyBorder="1" applyProtection="1">
      <protection locked="0"/>
    </xf>
    <xf numFmtId="0" fontId="108" fillId="0" borderId="19" xfId="0" applyFont="1" applyBorder="1" applyProtection="1">
      <protection locked="0"/>
    </xf>
    <xf numFmtId="0" fontId="123" fillId="0" borderId="0" xfId="0" applyFont="1" applyFill="1" applyAlignment="1" applyProtection="1">
      <alignment wrapText="1"/>
      <protection locked="0"/>
    </xf>
    <xf numFmtId="0" fontId="124" fillId="0" borderId="0" xfId="0" applyFont="1" applyFill="1" applyAlignment="1" applyProtection="1">
      <alignment wrapText="1"/>
      <protection locked="0"/>
    </xf>
    <xf numFmtId="0" fontId="109" fillId="0" borderId="67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09" fillId="0" borderId="67" xfId="0" applyFont="1" applyBorder="1" applyProtection="1">
      <protection locked="0"/>
    </xf>
    <xf numFmtId="0" fontId="116" fillId="0" borderId="0" xfId="0" applyFont="1" applyBorder="1" applyAlignment="1">
      <alignment horizontal="left" vertical="center" wrapText="1"/>
    </xf>
    <xf numFmtId="0" fontId="109" fillId="0" borderId="0" xfId="0" applyFont="1" applyFill="1" applyAlignment="1" applyProtection="1">
      <alignment horizontal="right" wrapText="1"/>
      <protection locked="0"/>
    </xf>
    <xf numFmtId="0" fontId="116" fillId="0" borderId="0" xfId="0" applyFont="1" applyFill="1" applyBorder="1" applyAlignment="1" applyProtection="1">
      <alignment horizontal="center" vertical="center" wrapText="1"/>
      <protection locked="0"/>
    </xf>
    <xf numFmtId="0" fontId="110" fillId="0" borderId="0" xfId="0" applyFont="1" applyAlignment="1" applyProtection="1">
      <alignment horizontal="center"/>
      <protection locked="0"/>
    </xf>
    <xf numFmtId="0" fontId="108" fillId="0" borderId="40" xfId="0" applyFont="1" applyFill="1" applyBorder="1" applyAlignment="1" applyProtection="1">
      <alignment vertical="center"/>
      <protection locked="0"/>
    </xf>
    <xf numFmtId="0" fontId="85" fillId="0" borderId="41" xfId="0" applyFont="1" applyFill="1" applyBorder="1" applyAlignment="1"/>
    <xf numFmtId="0" fontId="108" fillId="50" borderId="20" xfId="0" applyFont="1" applyFill="1" applyBorder="1" applyAlignment="1" applyProtection="1">
      <alignment horizontal="left" vertical="center" wrapText="1"/>
      <protection locked="0"/>
    </xf>
    <xf numFmtId="0" fontId="85" fillId="50" borderId="33" xfId="0" applyFont="1" applyFill="1" applyBorder="1" applyAlignment="1">
      <alignment horizontal="left"/>
    </xf>
    <xf numFmtId="0" fontId="108" fillId="0" borderId="34" xfId="0" applyFont="1" applyBorder="1" applyAlignment="1" applyProtection="1">
      <alignment vertical="center"/>
      <protection locked="0"/>
    </xf>
    <xf numFmtId="0" fontId="85" fillId="0" borderId="0" xfId="0" applyFont="1" applyBorder="1" applyAlignment="1"/>
    <xf numFmtId="0" fontId="85" fillId="0" borderId="44" xfId="0" applyFont="1" applyBorder="1" applyAlignment="1"/>
    <xf numFmtId="0" fontId="108" fillId="50" borderId="69" xfId="0" applyFont="1" applyFill="1" applyBorder="1" applyAlignment="1" applyProtection="1">
      <alignment horizontal="left" vertical="center" wrapText="1"/>
      <protection locked="0"/>
    </xf>
    <xf numFmtId="0" fontId="85" fillId="50" borderId="73" xfId="0" applyFont="1" applyFill="1" applyBorder="1" applyAlignment="1">
      <alignment horizontal="left"/>
    </xf>
    <xf numFmtId="0" fontId="112" fillId="0" borderId="52" xfId="0" applyFont="1" applyBorder="1" applyAlignment="1" applyProtection="1">
      <alignment horizontal="left" vertical="center" wrapText="1"/>
      <protection locked="0"/>
    </xf>
    <xf numFmtId="0" fontId="112" fillId="0" borderId="49" xfId="0" applyFont="1" applyBorder="1" applyAlignment="1" applyProtection="1">
      <alignment horizontal="left" vertical="center" wrapText="1"/>
      <protection locked="0"/>
    </xf>
    <xf numFmtId="0" fontId="109" fillId="0" borderId="0" xfId="0" applyFont="1" applyFill="1" applyAlignment="1" applyProtection="1">
      <alignment horizontal="right" wrapText="1"/>
      <protection locked="0"/>
    </xf>
    <xf numFmtId="0" fontId="116" fillId="0" borderId="0" xfId="0" applyFont="1" applyFill="1" applyBorder="1" applyAlignment="1" applyProtection="1">
      <alignment horizontal="right" wrapText="1"/>
      <protection locked="0"/>
    </xf>
    <xf numFmtId="0" fontId="110" fillId="0" borderId="0" xfId="0" applyFont="1" applyAlignment="1" applyProtection="1">
      <alignment horizontal="left" vertical="top"/>
      <protection locked="0"/>
    </xf>
    <xf numFmtId="0" fontId="112" fillId="0" borderId="63" xfId="0" applyFont="1" applyBorder="1" applyAlignment="1" applyProtection="1">
      <alignment horizontal="center" vertical="center" wrapText="1"/>
      <protection locked="0"/>
    </xf>
    <xf numFmtId="0" fontId="112" fillId="0" borderId="64" xfId="0" applyFont="1" applyBorder="1" applyAlignment="1" applyProtection="1">
      <alignment horizontal="center" vertical="center" wrapText="1"/>
      <protection locked="0"/>
    </xf>
    <xf numFmtId="0" fontId="112" fillId="0" borderId="35" xfId="0" applyFont="1" applyBorder="1" applyAlignment="1" applyProtection="1">
      <alignment horizontal="center" vertical="center" wrapText="1"/>
      <protection locked="0"/>
    </xf>
    <xf numFmtId="0" fontId="112" fillId="0" borderId="10" xfId="0" applyFont="1" applyBorder="1" applyAlignment="1" applyProtection="1">
      <alignment horizontal="center" vertical="center" wrapText="1"/>
      <protection locked="0"/>
    </xf>
    <xf numFmtId="0" fontId="112" fillId="0" borderId="37" xfId="0" applyFont="1" applyBorder="1" applyAlignment="1" applyProtection="1">
      <alignment horizontal="center" vertical="center" wrapText="1"/>
      <protection locked="0"/>
    </xf>
    <xf numFmtId="0" fontId="112" fillId="0" borderId="38" xfId="0" applyFont="1" applyBorder="1" applyAlignment="1" applyProtection="1">
      <alignment horizontal="center" vertical="center" wrapText="1"/>
      <protection locked="0"/>
    </xf>
    <xf numFmtId="0" fontId="112" fillId="0" borderId="63" xfId="0" applyFont="1" applyBorder="1" applyAlignment="1" applyProtection="1">
      <alignment horizontal="left" vertical="center" wrapText="1"/>
      <protection locked="0"/>
    </xf>
    <xf numFmtId="0" fontId="112" fillId="0" borderId="64" xfId="0" applyFont="1" applyBorder="1" applyAlignment="1" applyProtection="1">
      <alignment horizontal="left" vertical="center" wrapText="1"/>
      <protection locked="0"/>
    </xf>
    <xf numFmtId="0" fontId="112" fillId="0" borderId="65" xfId="0" applyFont="1" applyBorder="1" applyAlignment="1" applyProtection="1">
      <alignment horizontal="left" vertical="center" wrapText="1"/>
      <protection locked="0"/>
    </xf>
    <xf numFmtId="0" fontId="108" fillId="0" borderId="40" xfId="0" applyFont="1" applyBorder="1" applyAlignment="1" applyProtection="1">
      <alignment horizontal="left" vertical="center" wrapText="1"/>
      <protection locked="0"/>
    </xf>
    <xf numFmtId="0" fontId="85" fillId="0" borderId="58" xfId="0" applyFont="1" applyBorder="1" applyAlignment="1">
      <alignment wrapText="1"/>
    </xf>
    <xf numFmtId="0" fontId="85" fillId="0" borderId="41" xfId="0" applyFont="1" applyBorder="1" applyAlignment="1">
      <alignment wrapText="1"/>
    </xf>
    <xf numFmtId="0" fontId="108" fillId="0" borderId="53" xfId="0" applyFont="1" applyBorder="1" applyAlignment="1" applyProtection="1">
      <alignment horizontal="left" vertical="center" wrapText="1"/>
      <protection locked="0"/>
    </xf>
    <xf numFmtId="0" fontId="85" fillId="0" borderId="54" xfId="0" applyFont="1" applyBorder="1" applyAlignment="1">
      <alignment wrapText="1"/>
    </xf>
    <xf numFmtId="0" fontId="85" fillId="0" borderId="55" xfId="0" applyFont="1" applyBorder="1" applyAlignment="1">
      <alignment wrapText="1"/>
    </xf>
    <xf numFmtId="0" fontId="108" fillId="50" borderId="60" xfId="0" applyFont="1" applyFill="1" applyBorder="1" applyAlignment="1" applyProtection="1">
      <alignment horizontal="left" vertical="center" wrapText="1"/>
      <protection locked="0"/>
    </xf>
    <xf numFmtId="0" fontId="85" fillId="50" borderId="62" xfId="0" applyFont="1" applyFill="1" applyBorder="1" applyAlignment="1">
      <alignment horizontal="left"/>
    </xf>
    <xf numFmtId="165" fontId="117" fillId="4" borderId="1" xfId="0" applyNumberFormat="1" applyFont="1" applyFill="1" applyBorder="1" applyAlignment="1">
      <alignment horizontal="center" vertical="center" wrapText="1"/>
    </xf>
    <xf numFmtId="0" fontId="117" fillId="4" borderId="1" xfId="0" applyFont="1" applyFill="1" applyBorder="1" applyAlignment="1">
      <alignment horizontal="center" vertical="center" wrapText="1"/>
    </xf>
    <xf numFmtId="0" fontId="117" fillId="4" borderId="8" xfId="0" applyFont="1" applyFill="1" applyBorder="1" applyAlignment="1">
      <alignment horizontal="center" vertical="center" wrapText="1"/>
    </xf>
    <xf numFmtId="0" fontId="108" fillId="50" borderId="40" xfId="0" applyFont="1" applyFill="1" applyBorder="1" applyAlignment="1" applyProtection="1">
      <alignment horizontal="center"/>
      <protection locked="0"/>
    </xf>
    <xf numFmtId="0" fontId="85" fillId="50" borderId="58" xfId="0" applyFont="1" applyFill="1" applyBorder="1" applyAlignment="1">
      <alignment horizontal="center"/>
    </xf>
    <xf numFmtId="0" fontId="85" fillId="50" borderId="58" xfId="0" applyFont="1" applyFill="1" applyBorder="1" applyAlignment="1"/>
    <xf numFmtId="0" fontId="85" fillId="50" borderId="74" xfId="0" applyFont="1" applyFill="1" applyBorder="1" applyAlignment="1"/>
    <xf numFmtId="0" fontId="112" fillId="0" borderId="60" xfId="0" applyFont="1" applyBorder="1" applyAlignment="1" applyProtection="1">
      <alignment horizontal="center" vertical="center" wrapText="1"/>
      <protection locked="0"/>
    </xf>
    <xf numFmtId="0" fontId="112" fillId="0" borderId="59" xfId="0" applyFont="1" applyBorder="1" applyAlignment="1" applyProtection="1">
      <alignment horizontal="center" vertical="center" wrapText="1"/>
      <protection locked="0"/>
    </xf>
    <xf numFmtId="0" fontId="112" fillId="0" borderId="71" xfId="0" applyFont="1" applyBorder="1" applyAlignment="1" applyProtection="1">
      <alignment horizontal="center" vertical="center" wrapText="1"/>
      <protection locked="0"/>
    </xf>
    <xf numFmtId="0" fontId="108" fillId="0" borderId="66" xfId="0" applyFont="1" applyBorder="1" applyAlignment="1" applyProtection="1">
      <alignment horizontal="left" vertical="center" shrinkToFit="1"/>
      <protection locked="0"/>
    </xf>
    <xf numFmtId="0" fontId="85" fillId="0" borderId="67" xfId="0" applyFont="1" applyBorder="1" applyAlignment="1">
      <alignment shrinkToFit="1"/>
    </xf>
    <xf numFmtId="0" fontId="85" fillId="0" borderId="72" xfId="0" applyFont="1" applyBorder="1" applyAlignment="1">
      <alignment shrinkToFit="1"/>
    </xf>
    <xf numFmtId="0" fontId="85" fillId="50" borderId="19" xfId="0" applyFont="1" applyFill="1" applyBorder="1" applyAlignment="1"/>
    <xf numFmtId="0" fontId="85" fillId="50" borderId="33" xfId="0" applyFont="1" applyFill="1" applyBorder="1" applyAlignment="1"/>
    <xf numFmtId="0" fontId="108" fillId="50" borderId="53" xfId="0" applyFont="1" applyFill="1" applyBorder="1" applyAlignment="1" applyProtection="1">
      <alignment horizontal="left" vertical="center" wrapText="1"/>
      <protection locked="0"/>
    </xf>
    <xf numFmtId="0" fontId="85" fillId="50" borderId="54" xfId="0" applyFont="1" applyFill="1" applyBorder="1" applyAlignment="1"/>
    <xf numFmtId="0" fontId="85" fillId="50" borderId="55" xfId="0" applyFont="1" applyFill="1" applyBorder="1" applyAlignment="1"/>
    <xf numFmtId="0" fontId="85" fillId="0" borderId="58" xfId="0" applyFont="1" applyBorder="1" applyAlignment="1"/>
    <xf numFmtId="0" fontId="85" fillId="0" borderId="41" xfId="0" applyFont="1" applyBorder="1" applyAlignment="1"/>
    <xf numFmtId="165" fontId="117" fillId="4" borderId="14" xfId="0" applyNumberFormat="1" applyFont="1" applyFill="1" applyBorder="1" applyAlignment="1">
      <alignment horizontal="center" vertical="center" wrapText="1"/>
    </xf>
    <xf numFmtId="0" fontId="117" fillId="4" borderId="14" xfId="0" applyFont="1" applyFill="1" applyBorder="1" applyAlignment="1">
      <alignment horizontal="center" vertical="center" wrapText="1"/>
    </xf>
    <xf numFmtId="0" fontId="117" fillId="4" borderId="12" xfId="0" applyFont="1" applyFill="1" applyBorder="1" applyAlignment="1">
      <alignment horizontal="center" vertical="center" wrapText="1"/>
    </xf>
    <xf numFmtId="0" fontId="112" fillId="0" borderId="34" xfId="0" applyFont="1" applyBorder="1" applyAlignment="1">
      <alignment horizontal="center" vertical="center" wrapText="1"/>
    </xf>
    <xf numFmtId="0" fontId="112" fillId="0" borderId="48" xfId="0" applyFont="1" applyBorder="1" applyAlignment="1">
      <alignment horizontal="center" vertical="center" wrapText="1"/>
    </xf>
    <xf numFmtId="0" fontId="112" fillId="0" borderId="61" xfId="0" applyFont="1" applyBorder="1" applyAlignment="1" applyProtection="1">
      <alignment horizontal="center" vertical="center" wrapText="1"/>
      <protection locked="0"/>
    </xf>
    <xf numFmtId="0" fontId="112" fillId="0" borderId="69" xfId="0" applyFont="1" applyBorder="1" applyAlignment="1">
      <alignment horizontal="center" vertical="center" wrapText="1"/>
    </xf>
    <xf numFmtId="0" fontId="112" fillId="0" borderId="73" xfId="0" applyFont="1" applyBorder="1" applyAlignment="1">
      <alignment horizontal="center" vertical="center" wrapText="1"/>
    </xf>
    <xf numFmtId="165" fontId="117" fillId="4" borderId="5" xfId="0" applyNumberFormat="1" applyFont="1" applyFill="1" applyBorder="1" applyAlignment="1">
      <alignment horizontal="center" vertical="center" wrapText="1"/>
    </xf>
    <xf numFmtId="0" fontId="117" fillId="4" borderId="5" xfId="0" applyFont="1" applyFill="1" applyBorder="1" applyAlignment="1">
      <alignment horizontal="center" vertical="center" wrapText="1"/>
    </xf>
    <xf numFmtId="0" fontId="117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2" fillId="48" borderId="0" xfId="0" applyFont="1" applyFill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6" fillId="0" borderId="0" xfId="0" applyFont="1" applyAlignment="1">
      <alignment horizontal="left" vertical="center" wrapText="1"/>
    </xf>
    <xf numFmtId="0" fontId="105" fillId="0" borderId="0" xfId="0" applyFont="1" applyAlignment="1">
      <alignment horizontal="left" vertical="center" wrapText="1"/>
    </xf>
    <xf numFmtId="0" fontId="106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96" fillId="0" borderId="14" xfId="0" applyFont="1" applyFill="1" applyBorder="1" applyAlignment="1">
      <alignment horizontal="left"/>
    </xf>
    <xf numFmtId="0" fontId="96" fillId="0" borderId="12" xfId="0" applyFont="1" applyFill="1" applyBorder="1" applyAlignment="1">
      <alignment horizontal="left"/>
    </xf>
    <xf numFmtId="0" fontId="101" fillId="0" borderId="0" xfId="0" applyFont="1" applyFill="1" applyBorder="1" applyAlignment="1">
      <alignment horizontal="right" wrapText="1"/>
    </xf>
    <xf numFmtId="0" fontId="96" fillId="0" borderId="1" xfId="0" applyFont="1" applyFill="1" applyBorder="1" applyAlignment="1">
      <alignment horizontal="left"/>
    </xf>
    <xf numFmtId="0" fontId="96" fillId="0" borderId="8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96" fillId="0" borderId="40" xfId="0" applyFont="1" applyFill="1" applyBorder="1" applyAlignment="1">
      <alignment horizontal="center" vertical="center" wrapText="1"/>
    </xf>
    <xf numFmtId="0" fontId="96" fillId="0" borderId="4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6" fillId="0" borderId="35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6" fillId="0" borderId="36" xfId="0" applyFont="1" applyFill="1" applyBorder="1" applyAlignment="1">
      <alignment horizontal="center" vertical="center" wrapText="1"/>
    </xf>
    <xf numFmtId="0" fontId="96" fillId="0" borderId="37" xfId="0" applyFont="1" applyFill="1" applyBorder="1" applyAlignment="1">
      <alignment horizontal="center" vertical="center" wrapText="1"/>
    </xf>
    <xf numFmtId="0" fontId="96" fillId="0" borderId="38" xfId="0" applyFont="1" applyFill="1" applyBorder="1" applyAlignment="1">
      <alignment horizontal="center" vertical="center" wrapText="1"/>
    </xf>
    <xf numFmtId="0" fontId="96" fillId="0" borderId="39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wrapText="1"/>
    </xf>
    <xf numFmtId="0" fontId="96" fillId="0" borderId="43" xfId="0" applyFont="1" applyFill="1" applyBorder="1" applyAlignment="1">
      <alignment horizontal="center" wrapText="1"/>
    </xf>
    <xf numFmtId="0" fontId="96" fillId="0" borderId="34" xfId="0" applyFont="1" applyFill="1" applyBorder="1" applyAlignment="1">
      <alignment horizontal="center" wrapText="1"/>
    </xf>
    <xf numFmtId="0" fontId="96" fillId="0" borderId="44" xfId="0" applyFont="1" applyFill="1" applyBorder="1" applyAlignment="1">
      <alignment horizontal="center" wrapText="1"/>
    </xf>
    <xf numFmtId="0" fontId="96" fillId="0" borderId="45" xfId="0" applyFont="1" applyFill="1" applyBorder="1" applyAlignment="1">
      <alignment horizontal="center" wrapText="1"/>
    </xf>
    <xf numFmtId="0" fontId="96" fillId="0" borderId="46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wrapText="1"/>
    </xf>
    <xf numFmtId="0" fontId="96" fillId="0" borderId="16" xfId="0" applyFont="1" applyFill="1" applyBorder="1" applyAlignment="1">
      <alignment horizontal="center" wrapText="1"/>
    </xf>
    <xf numFmtId="0" fontId="96" fillId="0" borderId="5" xfId="0" applyFont="1" applyFill="1" applyBorder="1" applyAlignment="1">
      <alignment horizontal="left" wrapText="1"/>
    </xf>
    <xf numFmtId="0" fontId="96" fillId="0" borderId="6" xfId="0" applyFont="1" applyFill="1" applyBorder="1" applyAlignment="1">
      <alignment horizontal="left" wrapText="1"/>
    </xf>
    <xf numFmtId="0" fontId="96" fillId="0" borderId="1" xfId="0" applyFont="1" applyFill="1" applyBorder="1" applyAlignment="1">
      <alignment horizontal="left" wrapText="1"/>
    </xf>
    <xf numFmtId="0" fontId="96" fillId="0" borderId="8" xfId="0" applyFont="1" applyFill="1" applyBorder="1" applyAlignment="1">
      <alignment horizontal="left" wrapText="1"/>
    </xf>
    <xf numFmtId="14" fontId="97" fillId="0" borderId="51" xfId="0" applyNumberFormat="1" applyFont="1" applyFill="1" applyBorder="1" applyAlignment="1">
      <alignment horizontal="center" vertical="center" wrapText="1"/>
    </xf>
    <xf numFmtId="14" fontId="97" fillId="0" borderId="48" xfId="0" applyNumberFormat="1" applyFont="1" applyFill="1" applyBorder="1" applyAlignment="1">
      <alignment horizontal="center" vertical="center" wrapText="1"/>
    </xf>
    <xf numFmtId="14" fontId="97" fillId="0" borderId="52" xfId="0" applyNumberFormat="1" applyFont="1" applyFill="1" applyBorder="1" applyAlignment="1">
      <alignment horizontal="center" vertical="center" wrapText="1"/>
    </xf>
    <xf numFmtId="14" fontId="97" fillId="0" borderId="49" xfId="0" applyNumberFormat="1" applyFont="1" applyFill="1" applyBorder="1" applyAlignment="1">
      <alignment horizontal="center" vertical="center" wrapText="1"/>
    </xf>
    <xf numFmtId="14" fontId="98" fillId="0" borderId="37" xfId="0" applyNumberFormat="1" applyFont="1" applyFill="1" applyBorder="1" applyAlignment="1">
      <alignment horizontal="center" vertical="center" wrapText="1"/>
    </xf>
    <xf numFmtId="14" fontId="98" fillId="0" borderId="38" xfId="0" applyNumberFormat="1" applyFont="1" applyFill="1" applyBorder="1" applyAlignment="1">
      <alignment horizontal="center" vertical="center" wrapText="1"/>
    </xf>
    <xf numFmtId="14" fontId="98" fillId="0" borderId="39" xfId="0" applyNumberFormat="1" applyFont="1" applyFill="1" applyBorder="1" applyAlignment="1">
      <alignment horizontal="center" vertical="center" wrapText="1"/>
    </xf>
    <xf numFmtId="165" fontId="96" fillId="0" borderId="20" xfId="1" applyFont="1" applyFill="1" applyBorder="1" applyAlignment="1">
      <alignment horizontal="left" wrapText="1"/>
    </xf>
    <xf numFmtId="165" fontId="96" fillId="0" borderId="19" xfId="1" applyFont="1" applyFill="1" applyBorder="1" applyAlignment="1">
      <alignment horizontal="left" wrapText="1"/>
    </xf>
    <xf numFmtId="165" fontId="96" fillId="0" borderId="33" xfId="1" applyFont="1" applyFill="1" applyBorder="1" applyAlignment="1">
      <alignment horizontal="left" wrapText="1"/>
    </xf>
    <xf numFmtId="0" fontId="96" fillId="0" borderId="42" xfId="0" applyFont="1" applyFill="1" applyBorder="1" applyAlignment="1">
      <alignment horizontal="left" vertical="center" wrapText="1"/>
    </xf>
    <xf numFmtId="0" fontId="96" fillId="0" borderId="56" xfId="0" applyFont="1" applyFill="1" applyBorder="1" applyAlignment="1">
      <alignment horizontal="left" vertical="center" wrapText="1"/>
    </xf>
    <xf numFmtId="0" fontId="96" fillId="0" borderId="43" xfId="0" applyFont="1" applyFill="1" applyBorder="1" applyAlignment="1">
      <alignment horizontal="left" vertical="center" wrapText="1"/>
    </xf>
    <xf numFmtId="0" fontId="96" fillId="0" borderId="34" xfId="0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horizontal="left" vertical="center" wrapText="1"/>
    </xf>
    <xf numFmtId="0" fontId="96" fillId="0" borderId="44" xfId="0" applyFont="1" applyFill="1" applyBorder="1" applyAlignment="1">
      <alignment horizontal="left" vertical="center" wrapText="1"/>
    </xf>
    <xf numFmtId="0" fontId="96" fillId="0" borderId="45" xfId="0" applyFont="1" applyFill="1" applyBorder="1" applyAlignment="1">
      <alignment horizontal="left" vertical="center" wrapText="1"/>
    </xf>
    <xf numFmtId="0" fontId="96" fillId="0" borderId="57" xfId="0" applyFont="1" applyFill="1" applyBorder="1" applyAlignment="1">
      <alignment horizontal="left" vertical="center" wrapText="1"/>
    </xf>
    <xf numFmtId="0" fontId="96" fillId="0" borderId="46" xfId="0" applyFont="1" applyFill="1" applyBorder="1" applyAlignment="1">
      <alignment horizontal="left" vertical="center" wrapText="1"/>
    </xf>
    <xf numFmtId="166" fontId="99" fillId="0" borderId="32" xfId="0" applyNumberFormat="1" applyFont="1" applyFill="1" applyBorder="1" applyAlignment="1">
      <alignment horizontal="center" vertical="center" wrapText="1"/>
    </xf>
    <xf numFmtId="166" fontId="99" fillId="0" borderId="38" xfId="0" applyNumberFormat="1" applyFont="1" applyFill="1" applyBorder="1" applyAlignment="1">
      <alignment horizontal="center" vertical="center" wrapText="1"/>
    </xf>
    <xf numFmtId="166" fontId="99" fillId="0" borderId="39" xfId="0" applyNumberFormat="1" applyFont="1" applyFill="1" applyBorder="1" applyAlignment="1">
      <alignment horizontal="center" vertical="center" wrapText="1"/>
    </xf>
    <xf numFmtId="14" fontId="100" fillId="0" borderId="50" xfId="0" applyNumberFormat="1" applyFont="1" applyFill="1" applyBorder="1" applyAlignment="1">
      <alignment horizontal="center" vertical="center" wrapText="1"/>
    </xf>
    <xf numFmtId="14" fontId="100" fillId="0" borderId="47" xfId="0" applyNumberFormat="1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left" wrapText="1"/>
    </xf>
    <xf numFmtId="0" fontId="96" fillId="0" borderId="12" xfId="0" applyFont="1" applyFill="1" applyBorder="1" applyAlignment="1">
      <alignment horizontal="left" wrapText="1"/>
    </xf>
    <xf numFmtId="0" fontId="96" fillId="0" borderId="15" xfId="0" applyFont="1" applyFill="1" applyBorder="1" applyAlignment="1">
      <alignment horizontal="left" wrapText="1"/>
    </xf>
    <xf numFmtId="0" fontId="96" fillId="0" borderId="16" xfId="0" applyFont="1" applyFill="1" applyBorder="1" applyAlignment="1">
      <alignment horizontal="left" wrapText="1"/>
    </xf>
    <xf numFmtId="0" fontId="2" fillId="2" borderId="66" xfId="0" applyFont="1" applyFill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167" fontId="125" fillId="0" borderId="0" xfId="2" applyFont="1" applyFill="1" applyBorder="1" applyAlignment="1">
      <alignment vertical="top"/>
    </xf>
  </cellXfs>
  <cellStyles count="2683">
    <cellStyle name="_02_ВШЭ_БД 26.07.06" xfId="7"/>
    <cellStyle name="_02_СПбГГИ_БД_26.07.06" xfId="8"/>
    <cellStyle name="_База финансы МГТУ 10.07.06" xfId="9"/>
    <cellStyle name="_МГУ План доп соглашение_на_2007" xfId="10"/>
    <cellStyle name="_ТУСУР БД" xfId="11"/>
    <cellStyle name="_ТУСУР БД 13 07 06" xfId="12"/>
    <cellStyle name="1Normal" xfId="13"/>
    <cellStyle name="20% - Акцент1 10" xfId="14"/>
    <cellStyle name="20% - Акцент1 11" xfId="15"/>
    <cellStyle name="20% - Акцент1 12" xfId="16"/>
    <cellStyle name="20% - Акцент1 13" xfId="17"/>
    <cellStyle name="20% - Акцент1 14" xfId="18"/>
    <cellStyle name="20% - Акцент1 15" xfId="19"/>
    <cellStyle name="20% - Акцент1 16" xfId="20"/>
    <cellStyle name="20% - Акцент1 17" xfId="21"/>
    <cellStyle name="20% - Акцент1 18" xfId="22"/>
    <cellStyle name="20% - Акцент1 19" xfId="23"/>
    <cellStyle name="20% - Акцент1 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0" xfId="31"/>
    <cellStyle name="20% - Акцент1 21" xfId="32"/>
    <cellStyle name="20% - Акцент1 3" xfId="33"/>
    <cellStyle name="20% - Акцент1 4" xfId="34"/>
    <cellStyle name="20% - Акцент1 5" xfId="35"/>
    <cellStyle name="20% - Акцент1 6" xfId="36"/>
    <cellStyle name="20% - Акцент1 7" xfId="37"/>
    <cellStyle name="20% - Акцент1 8" xfId="38"/>
    <cellStyle name="20% - Акцент1 9" xfId="39"/>
    <cellStyle name="20% - Акцент2 10" xfId="40"/>
    <cellStyle name="20% - Акцент2 11" xfId="41"/>
    <cellStyle name="20% - Акцент2 12" xfId="42"/>
    <cellStyle name="20% - Акцент2 13" xfId="43"/>
    <cellStyle name="20% - Акцент2 14" xfId="44"/>
    <cellStyle name="20% - Акцент2 15" xfId="45"/>
    <cellStyle name="20% - Акцент2 16" xfId="46"/>
    <cellStyle name="20% - Акцент2 17" xfId="47"/>
    <cellStyle name="20% - Акцент2 18" xfId="48"/>
    <cellStyle name="20% - Акцент2 19" xfId="49"/>
    <cellStyle name="20% - Акцент2 2" xfId="50"/>
    <cellStyle name="20% - Акцент2 2 2" xfId="51"/>
    <cellStyle name="20% - Акцент2 2 3" xfId="52"/>
    <cellStyle name="20% - Акцент2 2 4" xfId="53"/>
    <cellStyle name="20% - Акцент2 2 5" xfId="54"/>
    <cellStyle name="20% - Акцент2 2 6" xfId="55"/>
    <cellStyle name="20% - Акцент2 2 7" xfId="56"/>
    <cellStyle name="20% - Акцент2 20" xfId="57"/>
    <cellStyle name="20% - Акцент2 21" xfId="58"/>
    <cellStyle name="20% - Акцент2 3" xfId="59"/>
    <cellStyle name="20% - Акцент2 4" xfId="60"/>
    <cellStyle name="20% - Акцент2 5" xfId="61"/>
    <cellStyle name="20% - Акцент2 6" xfId="62"/>
    <cellStyle name="20% - Акцент2 7" xfId="63"/>
    <cellStyle name="20% - Акцент2 8" xfId="64"/>
    <cellStyle name="20% - Акцент2 9" xfId="65"/>
    <cellStyle name="20% - Акцент3 10" xfId="66"/>
    <cellStyle name="20% - Акцент3 11" xfId="67"/>
    <cellStyle name="20% - Акцент3 12" xfId="68"/>
    <cellStyle name="20% - Акцент3 13" xfId="69"/>
    <cellStyle name="20% - Акцент3 14" xfId="70"/>
    <cellStyle name="20% - Акцент3 15" xfId="71"/>
    <cellStyle name="20% - Акцент3 16" xfId="72"/>
    <cellStyle name="20% - Акцент3 17" xfId="73"/>
    <cellStyle name="20% - Акцент3 18" xfId="74"/>
    <cellStyle name="20% - Акцент3 19" xfId="75"/>
    <cellStyle name="20% - Акцент3 2" xfId="76"/>
    <cellStyle name="20% - Акцент3 2 2" xfId="77"/>
    <cellStyle name="20% - Акцент3 2 3" xfId="78"/>
    <cellStyle name="20% - Акцент3 2 4" xfId="79"/>
    <cellStyle name="20% - Акцент3 2 5" xfId="80"/>
    <cellStyle name="20% - Акцент3 2 6" xfId="81"/>
    <cellStyle name="20% - Акцент3 2 7" xfId="82"/>
    <cellStyle name="20% - Акцент3 20" xfId="83"/>
    <cellStyle name="20% - Акцент3 21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- Акцент4 10" xfId="92"/>
    <cellStyle name="20% - Акцент4 11" xfId="93"/>
    <cellStyle name="20% - Акцент4 12" xfId="94"/>
    <cellStyle name="20% - Акцент4 13" xfId="95"/>
    <cellStyle name="20% - Акцент4 14" xfId="96"/>
    <cellStyle name="20% - Акцент4 15" xfId="97"/>
    <cellStyle name="20% - Акцент4 16" xfId="98"/>
    <cellStyle name="20% - Акцент4 17" xfId="99"/>
    <cellStyle name="20% - Акцент4 18" xfId="100"/>
    <cellStyle name="20% - Акцент4 19" xfId="101"/>
    <cellStyle name="20% - Акцент4 2" xfId="102"/>
    <cellStyle name="20% - Акцент4 2 2" xfId="103"/>
    <cellStyle name="20% - Акцент4 2 3" xfId="104"/>
    <cellStyle name="20% - Акцент4 2 4" xfId="105"/>
    <cellStyle name="20% - Акцент4 2 5" xfId="106"/>
    <cellStyle name="20% - Акцент4 2 6" xfId="107"/>
    <cellStyle name="20% - Акцент4 2 7" xfId="108"/>
    <cellStyle name="20% - Акцент4 20" xfId="109"/>
    <cellStyle name="20% - Акцент4 21" xfId="110"/>
    <cellStyle name="20% - Акцент4 3" xfId="111"/>
    <cellStyle name="20% - Акцент4 4" xfId="112"/>
    <cellStyle name="20% - Акцент4 5" xfId="113"/>
    <cellStyle name="20% - Акцент4 6" xfId="114"/>
    <cellStyle name="20% - Акцент4 7" xfId="115"/>
    <cellStyle name="20% - Акцент4 8" xfId="116"/>
    <cellStyle name="20% - Акцент4 9" xfId="117"/>
    <cellStyle name="20% - Акцент5 10" xfId="118"/>
    <cellStyle name="20% - Акцент5 11" xfId="119"/>
    <cellStyle name="20% - Акцент5 12" xfId="120"/>
    <cellStyle name="20% - Акцент5 13" xfId="121"/>
    <cellStyle name="20% - Акцент5 14" xfId="122"/>
    <cellStyle name="20% - Акцент5 15" xfId="123"/>
    <cellStyle name="20% - Акцент5 16" xfId="124"/>
    <cellStyle name="20% - Акцент5 17" xfId="125"/>
    <cellStyle name="20% - Акцент5 18" xfId="126"/>
    <cellStyle name="20% - Акцент5 19" xfId="127"/>
    <cellStyle name="20% - Акцент5 2" xfId="128"/>
    <cellStyle name="20% - Акцент5 2 2" xfId="129"/>
    <cellStyle name="20% - Акцент5 2 3" xfId="130"/>
    <cellStyle name="20% - Акцент5 2 4" xfId="131"/>
    <cellStyle name="20% - Акцент5 2 5" xfId="132"/>
    <cellStyle name="20% - Акцент5 2 6" xfId="133"/>
    <cellStyle name="20% - Акцент5 2 7" xfId="134"/>
    <cellStyle name="20% - Акцент5 20" xfId="135"/>
    <cellStyle name="20% - Акцент5 21" xfId="136"/>
    <cellStyle name="20% - Акцент5 22" xfId="137"/>
    <cellStyle name="20% - Акцент5 22 2" xfId="138"/>
    <cellStyle name="20% - Акцент5 23" xfId="139"/>
    <cellStyle name="20% - Акцент5 3" xfId="140"/>
    <cellStyle name="20% - Акцент5 3 2" xfId="141"/>
    <cellStyle name="20% - Акцент5 3 2 2" xfId="142"/>
    <cellStyle name="20% - Акцент5 4" xfId="143"/>
    <cellStyle name="20% - Акцент5 5" xfId="144"/>
    <cellStyle name="20% - Акцент5 6" xfId="145"/>
    <cellStyle name="20% - Акцент5 7" xfId="146"/>
    <cellStyle name="20% - Акцент5 8" xfId="147"/>
    <cellStyle name="20% - Акцент5 9" xfId="148"/>
    <cellStyle name="20% - Акцент6 10" xfId="149"/>
    <cellStyle name="20% - Акцент6 11" xfId="150"/>
    <cellStyle name="20% - Акцент6 12" xfId="151"/>
    <cellStyle name="20% - Акцент6 13" xfId="152"/>
    <cellStyle name="20% - Акцент6 14" xfId="153"/>
    <cellStyle name="20% - Акцент6 15" xfId="154"/>
    <cellStyle name="20% - Акцент6 16" xfId="155"/>
    <cellStyle name="20% - Акцент6 17" xfId="156"/>
    <cellStyle name="20% - Акцент6 18" xfId="157"/>
    <cellStyle name="20% - Акцент6 19" xfId="158"/>
    <cellStyle name="20% - Акцент6 2" xfId="159"/>
    <cellStyle name="20% - Акцент6 2 2" xfId="160"/>
    <cellStyle name="20% - Акцент6 2 3" xfId="161"/>
    <cellStyle name="20% - Акцент6 2 4" xfId="162"/>
    <cellStyle name="20% - Акцент6 2 5" xfId="163"/>
    <cellStyle name="20% - Акцент6 2 6" xfId="164"/>
    <cellStyle name="20% - Акцент6 2 7" xfId="165"/>
    <cellStyle name="20% - Акцент6 20" xfId="166"/>
    <cellStyle name="20% - Акцент6 21" xfId="167"/>
    <cellStyle name="20% - Акцент6 3" xfId="168"/>
    <cellStyle name="20% - Акцент6 4" xfId="169"/>
    <cellStyle name="20% - Акцент6 5" xfId="170"/>
    <cellStyle name="20% - Акцент6 6" xfId="171"/>
    <cellStyle name="20% - Акцент6 7" xfId="172"/>
    <cellStyle name="20% - Акцент6 8" xfId="173"/>
    <cellStyle name="20% - Акцент6 9" xfId="174"/>
    <cellStyle name="40% - Акцент1 10" xfId="175"/>
    <cellStyle name="40% - Акцент1 11" xfId="176"/>
    <cellStyle name="40% - Акцент1 12" xfId="177"/>
    <cellStyle name="40% - Акцент1 13" xfId="178"/>
    <cellStyle name="40% - Акцент1 14" xfId="179"/>
    <cellStyle name="40% - Акцент1 15" xfId="180"/>
    <cellStyle name="40% - Акцент1 16" xfId="181"/>
    <cellStyle name="40% - Акцент1 17" xfId="182"/>
    <cellStyle name="40% - Акцент1 18" xfId="183"/>
    <cellStyle name="40% - Акцент1 19" xfId="184"/>
    <cellStyle name="40% - Акцент1 2" xfId="185"/>
    <cellStyle name="40% - Акцент1 2 2" xfId="186"/>
    <cellStyle name="40% - Акцент1 2 3" xfId="187"/>
    <cellStyle name="40% - Акцент1 2 4" xfId="188"/>
    <cellStyle name="40% - Акцент1 2 5" xfId="189"/>
    <cellStyle name="40% - Акцент1 2 6" xfId="190"/>
    <cellStyle name="40% - Акцент1 2 7" xfId="191"/>
    <cellStyle name="40% - Акцент1 20" xfId="192"/>
    <cellStyle name="40% - Акцент1 21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- Акцент2 10" xfId="201"/>
    <cellStyle name="40% - Акцент2 11" xfId="202"/>
    <cellStyle name="40% - Акцент2 12" xfId="203"/>
    <cellStyle name="40% - Акцент2 13" xfId="204"/>
    <cellStyle name="40% - Акцент2 14" xfId="205"/>
    <cellStyle name="40% - Акцент2 15" xfId="206"/>
    <cellStyle name="40% - Акцент2 16" xfId="207"/>
    <cellStyle name="40% - Акцент2 17" xfId="208"/>
    <cellStyle name="40% - Акцент2 18" xfId="209"/>
    <cellStyle name="40% - Акцент2 19" xfId="210"/>
    <cellStyle name="40% - Акцент2 2" xfId="211"/>
    <cellStyle name="40% - Акцент2 2 2" xfId="212"/>
    <cellStyle name="40% - Акцент2 2 3" xfId="213"/>
    <cellStyle name="40% - Акцент2 2 4" xfId="214"/>
    <cellStyle name="40% - Акцент2 2 5" xfId="215"/>
    <cellStyle name="40% - Акцент2 2 6" xfId="216"/>
    <cellStyle name="40% - Акцент2 2 7" xfId="217"/>
    <cellStyle name="40% - Акцент2 20" xfId="218"/>
    <cellStyle name="40% - Акцент2 21" xfId="219"/>
    <cellStyle name="40% - Акцент2 3" xfId="220"/>
    <cellStyle name="40% - Акцент2 4" xfId="221"/>
    <cellStyle name="40% - Акцент2 5" xfId="222"/>
    <cellStyle name="40% - Акцент2 6" xfId="223"/>
    <cellStyle name="40% - Акцент2 7" xfId="224"/>
    <cellStyle name="40% - Акцент2 8" xfId="225"/>
    <cellStyle name="40% - Акцент2 9" xfId="226"/>
    <cellStyle name="40% - Акцент3 10" xfId="227"/>
    <cellStyle name="40% - Акцент3 11" xfId="228"/>
    <cellStyle name="40% - Акцент3 12" xfId="229"/>
    <cellStyle name="40% - Акцент3 13" xfId="230"/>
    <cellStyle name="40% - Акцент3 14" xfId="231"/>
    <cellStyle name="40% - Акцент3 15" xfId="232"/>
    <cellStyle name="40% - Акцент3 16" xfId="233"/>
    <cellStyle name="40% - Акцент3 17" xfId="234"/>
    <cellStyle name="40% - Акцент3 18" xfId="235"/>
    <cellStyle name="40% - Акцент3 19" xfId="236"/>
    <cellStyle name="40% - Акцент3 2" xfId="237"/>
    <cellStyle name="40% - Акцент3 2 2" xfId="238"/>
    <cellStyle name="40% - Акцент3 2 3" xfId="239"/>
    <cellStyle name="40% - Акцент3 2 4" xfId="240"/>
    <cellStyle name="40% - Акцент3 2 5" xfId="241"/>
    <cellStyle name="40% - Акцент3 2 6" xfId="242"/>
    <cellStyle name="40% - Акцент3 2 7" xfId="243"/>
    <cellStyle name="40% - Акцент3 20" xfId="244"/>
    <cellStyle name="40% - Акцент3 21" xfId="245"/>
    <cellStyle name="40% - Акцент3 3" xfId="246"/>
    <cellStyle name="40% - Акцент3 4" xfId="247"/>
    <cellStyle name="40% - Акцент3 5" xfId="248"/>
    <cellStyle name="40% - Акцент3 6" xfId="249"/>
    <cellStyle name="40% - Акцент3 7" xfId="250"/>
    <cellStyle name="40% - Акцент3 8" xfId="251"/>
    <cellStyle name="40% - Акцент3 9" xfId="252"/>
    <cellStyle name="40% - Акцент4 10" xfId="253"/>
    <cellStyle name="40% - Акцент4 11" xfId="254"/>
    <cellStyle name="40% - Акцент4 12" xfId="255"/>
    <cellStyle name="40% - Акцент4 13" xfId="256"/>
    <cellStyle name="40% - Акцент4 14" xfId="257"/>
    <cellStyle name="40% - Акцент4 15" xfId="258"/>
    <cellStyle name="40% - Акцент4 16" xfId="259"/>
    <cellStyle name="40% - Акцент4 17" xfId="260"/>
    <cellStyle name="40% - Акцент4 18" xfId="261"/>
    <cellStyle name="40% - Акцент4 19" xfId="262"/>
    <cellStyle name="40% - Акцент4 2" xfId="263"/>
    <cellStyle name="40% - Акцент4 2 2" xfId="264"/>
    <cellStyle name="40% - Акцент4 2 3" xfId="265"/>
    <cellStyle name="40% - Акцент4 2 4" xfId="266"/>
    <cellStyle name="40% - Акцент4 2 5" xfId="267"/>
    <cellStyle name="40% - Акцент4 2 6" xfId="268"/>
    <cellStyle name="40% - Акцент4 2 7" xfId="269"/>
    <cellStyle name="40% - Акцент4 20" xfId="270"/>
    <cellStyle name="40% - Акцент4 21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 10" xfId="279"/>
    <cellStyle name="40% - Акцент5 11" xfId="280"/>
    <cellStyle name="40% - Акцент5 12" xfId="281"/>
    <cellStyle name="40% - Акцент5 13" xfId="282"/>
    <cellStyle name="40% - Акцент5 14" xfId="283"/>
    <cellStyle name="40% - Акцент5 15" xfId="284"/>
    <cellStyle name="40% - Акцент5 16" xfId="285"/>
    <cellStyle name="40% - Акцент5 17" xfId="286"/>
    <cellStyle name="40% - Акцент5 18" xfId="287"/>
    <cellStyle name="40% - Акцент5 19" xfId="288"/>
    <cellStyle name="40% - Акцент5 2" xfId="289"/>
    <cellStyle name="40% - Акцент5 2 2" xfId="290"/>
    <cellStyle name="40% - Акцент5 2 3" xfId="291"/>
    <cellStyle name="40% - Акцент5 2 4" xfId="292"/>
    <cellStyle name="40% - Акцент5 2 5" xfId="293"/>
    <cellStyle name="40% - Акцент5 2 6" xfId="294"/>
    <cellStyle name="40% - Акцент5 2 7" xfId="295"/>
    <cellStyle name="40% - Акцент5 20" xfId="296"/>
    <cellStyle name="40% - Акцент5 21" xfId="297"/>
    <cellStyle name="40% - Акцент5 3" xfId="298"/>
    <cellStyle name="40% - Акцент5 4" xfId="299"/>
    <cellStyle name="40% - Акцент5 5" xfId="300"/>
    <cellStyle name="40% - Акцент5 6" xfId="301"/>
    <cellStyle name="40% - Акцент5 7" xfId="302"/>
    <cellStyle name="40% - Акцент5 8" xfId="303"/>
    <cellStyle name="40% - Акцент5 9" xfId="304"/>
    <cellStyle name="40% - Акцент6 10" xfId="305"/>
    <cellStyle name="40% - Акцент6 11" xfId="306"/>
    <cellStyle name="40% - Акцент6 12" xfId="307"/>
    <cellStyle name="40% - Акцент6 13" xfId="308"/>
    <cellStyle name="40% - Акцент6 14" xfId="309"/>
    <cellStyle name="40% - Акцент6 15" xfId="310"/>
    <cellStyle name="40% - Акцент6 16" xfId="311"/>
    <cellStyle name="40% - Акцент6 17" xfId="312"/>
    <cellStyle name="40% - Акцент6 18" xfId="313"/>
    <cellStyle name="40% - Акцент6 19" xfId="314"/>
    <cellStyle name="40% - Акцент6 2" xfId="315"/>
    <cellStyle name="40% - Акцент6 2 2" xfId="316"/>
    <cellStyle name="40% - Акцент6 2 3" xfId="317"/>
    <cellStyle name="40% - Акцент6 2 4" xfId="318"/>
    <cellStyle name="40% - Акцент6 2 5" xfId="319"/>
    <cellStyle name="40% - Акцент6 2 6" xfId="320"/>
    <cellStyle name="40% - Акцент6 2 7" xfId="321"/>
    <cellStyle name="40% - Акцент6 20" xfId="322"/>
    <cellStyle name="40% - Акцент6 21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40% - Акцент6 8" xfId="329"/>
    <cellStyle name="40% - Акцент6 9" xfId="330"/>
    <cellStyle name="60% - Акцент1 10" xfId="331"/>
    <cellStyle name="60% - Акцент1 11" xfId="332"/>
    <cellStyle name="60% - Акцент1 12" xfId="333"/>
    <cellStyle name="60% - Акцент1 13" xfId="334"/>
    <cellStyle name="60% - Акцент1 14" xfId="335"/>
    <cellStyle name="60% - Акцент1 15" xfId="336"/>
    <cellStyle name="60% - Акцент1 16" xfId="337"/>
    <cellStyle name="60% - Акцент1 17" xfId="338"/>
    <cellStyle name="60% - Акцент1 18" xfId="339"/>
    <cellStyle name="60% - Акцент1 19" xfId="340"/>
    <cellStyle name="60% - Акцент1 2" xfId="341"/>
    <cellStyle name="60% - Акцент1 2 2" xfId="342"/>
    <cellStyle name="60% - Акцент1 2 3" xfId="343"/>
    <cellStyle name="60% - Акцент1 2 4" xfId="344"/>
    <cellStyle name="60% - Акцент1 2 5" xfId="345"/>
    <cellStyle name="60% - Акцент1 2 6" xfId="346"/>
    <cellStyle name="60% - Акцент1 2 7" xfId="347"/>
    <cellStyle name="60% - Акцент1 20" xfId="348"/>
    <cellStyle name="60% - Акцент1 21" xfId="349"/>
    <cellStyle name="60% - Акцент1 22" xfId="350"/>
    <cellStyle name="60% - Акцент1 3" xfId="351"/>
    <cellStyle name="60% - Акцент1 4" xfId="352"/>
    <cellStyle name="60% - Акцент1 5" xfId="353"/>
    <cellStyle name="60% - Акцент1 6" xfId="354"/>
    <cellStyle name="60% - Акцент1 7" xfId="355"/>
    <cellStyle name="60% - Акцент1 8" xfId="356"/>
    <cellStyle name="60% - Акцент1 9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 2" xfId="369"/>
    <cellStyle name="60% - Акцент2 2 3" xfId="370"/>
    <cellStyle name="60% - Акцент2 2 4" xfId="371"/>
    <cellStyle name="60% - Акцент2 2 5" xfId="372"/>
    <cellStyle name="60% - Акцент2 2 6" xfId="373"/>
    <cellStyle name="60% - Акцент2 2 7" xfId="374"/>
    <cellStyle name="60% - Акцент2 20" xfId="375"/>
    <cellStyle name="60% - Акцент2 21" xfId="376"/>
    <cellStyle name="60% - Акцент2 22" xfId="377"/>
    <cellStyle name="60% - Акцент2 3" xfId="378"/>
    <cellStyle name="60% - Акцент2 3 2" xfId="379"/>
    <cellStyle name="60% - Акцент2 4" xfId="380"/>
    <cellStyle name="60% - Акцент2 5" xfId="381"/>
    <cellStyle name="60% - Акцент2 6" xfId="382"/>
    <cellStyle name="60% - Акцент2 7" xfId="383"/>
    <cellStyle name="60% - Акцент2 8" xfId="384"/>
    <cellStyle name="60% - Акцент2 9" xfId="385"/>
    <cellStyle name="60% - Акцент3 10" xfId="386"/>
    <cellStyle name="60% - Акцент3 11" xfId="387"/>
    <cellStyle name="60% - Акцент3 12" xfId="388"/>
    <cellStyle name="60% - Акцент3 13" xfId="389"/>
    <cellStyle name="60% - Акцент3 14" xfId="390"/>
    <cellStyle name="60% - Акцент3 15" xfId="391"/>
    <cellStyle name="60% - Акцент3 16" xfId="392"/>
    <cellStyle name="60% - Акцент3 17" xfId="393"/>
    <cellStyle name="60% - Акцент3 18" xfId="394"/>
    <cellStyle name="60% - Акцент3 19" xfId="395"/>
    <cellStyle name="60% - Акцент3 2" xfId="396"/>
    <cellStyle name="60% - Акцент3 2 2" xfId="397"/>
    <cellStyle name="60% - Акцент3 2 3" xfId="398"/>
    <cellStyle name="60% - Акцент3 2 4" xfId="399"/>
    <cellStyle name="60% - Акцент3 2 5" xfId="400"/>
    <cellStyle name="60% - Акцент3 2 6" xfId="401"/>
    <cellStyle name="60% - Акцент3 2 7" xfId="402"/>
    <cellStyle name="60% - Акцент3 20" xfId="403"/>
    <cellStyle name="60% - Акцент3 21" xfId="404"/>
    <cellStyle name="60% - Акцент3 3" xfId="405"/>
    <cellStyle name="60% - Акцент3 4" xfId="406"/>
    <cellStyle name="60% - Акцент3 5" xfId="407"/>
    <cellStyle name="60% - Акцент3 6" xfId="408"/>
    <cellStyle name="60% - Акцент3 7" xfId="409"/>
    <cellStyle name="60% - Акцент3 8" xfId="410"/>
    <cellStyle name="60% - Акцент3 9" xfId="411"/>
    <cellStyle name="60% - Акцент4 10" xfId="412"/>
    <cellStyle name="60% - Акцент4 11" xfId="413"/>
    <cellStyle name="60% - Акцент4 12" xfId="414"/>
    <cellStyle name="60% - Акцент4 13" xfId="415"/>
    <cellStyle name="60% - Акцент4 14" xfId="416"/>
    <cellStyle name="60% - Акцент4 15" xfId="417"/>
    <cellStyle name="60% - Акцент4 16" xfId="418"/>
    <cellStyle name="60% - Акцент4 17" xfId="419"/>
    <cellStyle name="60% - Акцент4 18" xfId="420"/>
    <cellStyle name="60% - Акцент4 19" xfId="421"/>
    <cellStyle name="60% - Акцент4 2" xfId="422"/>
    <cellStyle name="60% - Акцент4 2 2" xfId="423"/>
    <cellStyle name="60% - Акцент4 2 3" xfId="424"/>
    <cellStyle name="60% - Акцент4 2 4" xfId="425"/>
    <cellStyle name="60% - Акцент4 2 5" xfId="426"/>
    <cellStyle name="60% - Акцент4 2 6" xfId="427"/>
    <cellStyle name="60% - Акцент4 2 7" xfId="428"/>
    <cellStyle name="60% - Акцент4 20" xfId="429"/>
    <cellStyle name="60% - Акцент4 21" xfId="430"/>
    <cellStyle name="60% - Акцент4 3" xfId="431"/>
    <cellStyle name="60% - Акцент4 4" xfId="432"/>
    <cellStyle name="60% - Акцент4 5" xfId="433"/>
    <cellStyle name="60% - Акцент4 6" xfId="434"/>
    <cellStyle name="60% - Акцент4 7" xfId="435"/>
    <cellStyle name="60% - Акцент4 8" xfId="436"/>
    <cellStyle name="60% - Акцент4 9" xfId="437"/>
    <cellStyle name="60% - Акцент5 10" xfId="438"/>
    <cellStyle name="60% - Акцент5 11" xfId="439"/>
    <cellStyle name="60% - Акцент5 12" xfId="440"/>
    <cellStyle name="60% - Акцент5 13" xfId="441"/>
    <cellStyle name="60% - Акцент5 14" xfId="442"/>
    <cellStyle name="60% - Акцент5 15" xfId="443"/>
    <cellStyle name="60% - Акцент5 16" xfId="444"/>
    <cellStyle name="60% - Акцент5 17" xfId="445"/>
    <cellStyle name="60% - Акцент5 18" xfId="446"/>
    <cellStyle name="60% - Акцент5 19" xfId="447"/>
    <cellStyle name="60% - Акцент5 2" xfId="448"/>
    <cellStyle name="60% - Акцент5 2 2" xfId="449"/>
    <cellStyle name="60% - Акцент5 2 3" xfId="450"/>
    <cellStyle name="60% - Акцент5 2 4" xfId="451"/>
    <cellStyle name="60% - Акцент5 2 5" xfId="452"/>
    <cellStyle name="60% - Акцент5 2 6" xfId="453"/>
    <cellStyle name="60% - Акцент5 2 7" xfId="454"/>
    <cellStyle name="60% - Акцент5 20" xfId="455"/>
    <cellStyle name="60% - Акцент5 21" xfId="456"/>
    <cellStyle name="60% - Акцент5 3" xfId="457"/>
    <cellStyle name="60% - Акцент5 4" xfId="458"/>
    <cellStyle name="60% - Акцент5 5" xfId="459"/>
    <cellStyle name="60% - Акцент5 6" xfId="460"/>
    <cellStyle name="60% - Акцент5 7" xfId="461"/>
    <cellStyle name="60% - Акцент5 8" xfId="462"/>
    <cellStyle name="60% - Акцент5 9" xfId="463"/>
    <cellStyle name="60% - Акцент6 10" xfId="464"/>
    <cellStyle name="60% - Акцент6 11" xfId="465"/>
    <cellStyle name="60% - Акцент6 12" xfId="466"/>
    <cellStyle name="60% - Акцент6 13" xfId="467"/>
    <cellStyle name="60% - Акцент6 14" xfId="468"/>
    <cellStyle name="60% - Акцент6 15" xfId="469"/>
    <cellStyle name="60% - Акцент6 16" xfId="470"/>
    <cellStyle name="60% - Акцент6 17" xfId="471"/>
    <cellStyle name="60% - Акцент6 18" xfId="472"/>
    <cellStyle name="60% - Акцент6 19" xfId="473"/>
    <cellStyle name="60% - Акцент6 2" xfId="474"/>
    <cellStyle name="60% - Акцент6 2 2" xfId="475"/>
    <cellStyle name="60% - Акцент6 2 3" xfId="476"/>
    <cellStyle name="60% - Акцент6 2 4" xfId="477"/>
    <cellStyle name="60% - Акцент6 2 5" xfId="478"/>
    <cellStyle name="60% - Акцент6 2 6" xfId="479"/>
    <cellStyle name="60% - Акцент6 2 7" xfId="480"/>
    <cellStyle name="60% - Акцент6 20" xfId="481"/>
    <cellStyle name="60% - Акцент6 21" xfId="482"/>
    <cellStyle name="60% - Акцент6 3" xfId="483"/>
    <cellStyle name="60% - Акцент6 4" xfId="484"/>
    <cellStyle name="60% - Акцент6 5" xfId="485"/>
    <cellStyle name="60% - Акцент6 6" xfId="486"/>
    <cellStyle name="60% - Акцент6 7" xfId="487"/>
    <cellStyle name="60% - Акцент6 8" xfId="488"/>
    <cellStyle name="60% - Акцент6 9" xfId="489"/>
    <cellStyle name="Comma_Основной лист" xfId="490"/>
    <cellStyle name="Norma11l" xfId="491"/>
    <cellStyle name="Normal_1 НФ-МЭРТ" xfId="492"/>
    <cellStyle name="S0" xfId="493"/>
    <cellStyle name="S0 2" xfId="494"/>
    <cellStyle name="S0 3" xfId="495"/>
    <cellStyle name="S0 4" xfId="496"/>
    <cellStyle name="S1" xfId="497"/>
    <cellStyle name="S1 2" xfId="498"/>
    <cellStyle name="S1 3" xfId="499"/>
    <cellStyle name="S1 4" xfId="500"/>
    <cellStyle name="S10" xfId="501"/>
    <cellStyle name="S10 2" xfId="502"/>
    <cellStyle name="S10 3" xfId="503"/>
    <cellStyle name="S10 4" xfId="504"/>
    <cellStyle name="S10 5" xfId="505"/>
    <cellStyle name="S10 6" xfId="506"/>
    <cellStyle name="S10 7" xfId="507"/>
    <cellStyle name="S10 8" xfId="508"/>
    <cellStyle name="S11" xfId="509"/>
    <cellStyle name="S11 2" xfId="510"/>
    <cellStyle name="S11 3" xfId="511"/>
    <cellStyle name="S11 4" xfId="512"/>
    <cellStyle name="S11 5" xfId="513"/>
    <cellStyle name="S11 6" xfId="514"/>
    <cellStyle name="S11 7" xfId="515"/>
    <cellStyle name="S11 8" xfId="516"/>
    <cellStyle name="S12" xfId="517"/>
    <cellStyle name="S12 2" xfId="518"/>
    <cellStyle name="S12 3" xfId="519"/>
    <cellStyle name="S12 4" xfId="520"/>
    <cellStyle name="S12 5" xfId="521"/>
    <cellStyle name="S12 6" xfId="522"/>
    <cellStyle name="S12 7" xfId="523"/>
    <cellStyle name="S12 8" xfId="524"/>
    <cellStyle name="S13" xfId="525"/>
    <cellStyle name="S13 2" xfId="526"/>
    <cellStyle name="S13 3" xfId="527"/>
    <cellStyle name="S13 4" xfId="528"/>
    <cellStyle name="S13 5" xfId="529"/>
    <cellStyle name="S13 6" xfId="530"/>
    <cellStyle name="S13 7" xfId="531"/>
    <cellStyle name="S13 8" xfId="532"/>
    <cellStyle name="S14" xfId="533"/>
    <cellStyle name="S14 2" xfId="534"/>
    <cellStyle name="S14 3" xfId="535"/>
    <cellStyle name="S14 4" xfId="536"/>
    <cellStyle name="S14 5" xfId="537"/>
    <cellStyle name="S14 6" xfId="538"/>
    <cellStyle name="S14 7" xfId="539"/>
    <cellStyle name="S14 8" xfId="540"/>
    <cellStyle name="S15" xfId="541"/>
    <cellStyle name="S15 2" xfId="542"/>
    <cellStyle name="S15 3" xfId="543"/>
    <cellStyle name="S15 4" xfId="544"/>
    <cellStyle name="S15 5" xfId="545"/>
    <cellStyle name="S15 6" xfId="546"/>
    <cellStyle name="S15 7" xfId="547"/>
    <cellStyle name="S15 8" xfId="548"/>
    <cellStyle name="S16" xfId="549"/>
    <cellStyle name="S16 2" xfId="550"/>
    <cellStyle name="S16 3" xfId="551"/>
    <cellStyle name="S17" xfId="552"/>
    <cellStyle name="S17 2" xfId="553"/>
    <cellStyle name="S18" xfId="554"/>
    <cellStyle name="S18 2" xfId="555"/>
    <cellStyle name="S19" xfId="556"/>
    <cellStyle name="S19 2" xfId="557"/>
    <cellStyle name="S2" xfId="558"/>
    <cellStyle name="S2 2" xfId="559"/>
    <cellStyle name="S2 3" xfId="560"/>
    <cellStyle name="S2 4" xfId="561"/>
    <cellStyle name="S20" xfId="562"/>
    <cellStyle name="S20 2" xfId="563"/>
    <cellStyle name="S21" xfId="564"/>
    <cellStyle name="S21 2" xfId="565"/>
    <cellStyle name="S22" xfId="566"/>
    <cellStyle name="S22 2" xfId="567"/>
    <cellStyle name="S23" xfId="568"/>
    <cellStyle name="S23 2" xfId="569"/>
    <cellStyle name="S23 3" xfId="570"/>
    <cellStyle name="S24" xfId="571"/>
    <cellStyle name="S24 2" xfId="572"/>
    <cellStyle name="S24 3" xfId="573"/>
    <cellStyle name="S25" xfId="574"/>
    <cellStyle name="S25 2" xfId="575"/>
    <cellStyle name="S26" xfId="576"/>
    <cellStyle name="S26 2" xfId="577"/>
    <cellStyle name="S27" xfId="578"/>
    <cellStyle name="S27 2" xfId="579"/>
    <cellStyle name="S28" xfId="580"/>
    <cellStyle name="S28 2" xfId="581"/>
    <cellStyle name="S29" xfId="582"/>
    <cellStyle name="S29 2" xfId="583"/>
    <cellStyle name="S3" xfId="584"/>
    <cellStyle name="S3 2" xfId="585"/>
    <cellStyle name="S3 3" xfId="586"/>
    <cellStyle name="S3 4" xfId="587"/>
    <cellStyle name="S3 5" xfId="588"/>
    <cellStyle name="S3 6" xfId="589"/>
    <cellStyle name="S3 7" xfId="590"/>
    <cellStyle name="S3 8" xfId="591"/>
    <cellStyle name="S3 9" xfId="592"/>
    <cellStyle name="S30" xfId="593"/>
    <cellStyle name="S30 2" xfId="594"/>
    <cellStyle name="S31" xfId="595"/>
    <cellStyle name="S32" xfId="596"/>
    <cellStyle name="S33" xfId="597"/>
    <cellStyle name="S4" xfId="598"/>
    <cellStyle name="S4 10" xfId="599"/>
    <cellStyle name="S4 11" xfId="600"/>
    <cellStyle name="S4 12" xfId="601"/>
    <cellStyle name="S4 13" xfId="602"/>
    <cellStyle name="S4 14" xfId="603"/>
    <cellStyle name="S4 15" xfId="604"/>
    <cellStyle name="S4 16" xfId="605"/>
    <cellStyle name="S4 17" xfId="606"/>
    <cellStyle name="S4 18" xfId="607"/>
    <cellStyle name="S4 19" xfId="608"/>
    <cellStyle name="S4 2" xfId="609"/>
    <cellStyle name="S4 2 2" xfId="610"/>
    <cellStyle name="S4 20" xfId="611"/>
    <cellStyle name="S4 21" xfId="612"/>
    <cellStyle name="S4 22" xfId="613"/>
    <cellStyle name="S4 23" xfId="614"/>
    <cellStyle name="S4 24" xfId="615"/>
    <cellStyle name="S4 25" xfId="616"/>
    <cellStyle name="S4 26" xfId="617"/>
    <cellStyle name="S4 27" xfId="618"/>
    <cellStyle name="S4 28" xfId="619"/>
    <cellStyle name="S4 29" xfId="620"/>
    <cellStyle name="S4 3" xfId="621"/>
    <cellStyle name="S4 30" xfId="622"/>
    <cellStyle name="S4 31" xfId="623"/>
    <cellStyle name="S4 32" xfId="624"/>
    <cellStyle name="S4 33" xfId="625"/>
    <cellStyle name="S4 34" xfId="626"/>
    <cellStyle name="S4 35" xfId="627"/>
    <cellStyle name="S4 36" xfId="628"/>
    <cellStyle name="S4 37" xfId="629"/>
    <cellStyle name="S4 38" xfId="630"/>
    <cellStyle name="S4 39" xfId="631"/>
    <cellStyle name="S4 4" xfId="632"/>
    <cellStyle name="S4 40" xfId="633"/>
    <cellStyle name="S4 41" xfId="634"/>
    <cellStyle name="S4 42" xfId="635"/>
    <cellStyle name="S4 43" xfId="636"/>
    <cellStyle name="S4 44" xfId="637"/>
    <cellStyle name="S4 45" xfId="638"/>
    <cellStyle name="S4 46" xfId="639"/>
    <cellStyle name="S4 47" xfId="640"/>
    <cellStyle name="S4 48" xfId="641"/>
    <cellStyle name="S4 49" xfId="642"/>
    <cellStyle name="S4 5" xfId="643"/>
    <cellStyle name="S4 50" xfId="644"/>
    <cellStyle name="S4 51" xfId="645"/>
    <cellStyle name="S4 52" xfId="646"/>
    <cellStyle name="S4 53" xfId="647"/>
    <cellStyle name="S4 54" xfId="648"/>
    <cellStyle name="S4 55" xfId="649"/>
    <cellStyle name="S4 56" xfId="650"/>
    <cellStyle name="S4 57" xfId="651"/>
    <cellStyle name="S4 58" xfId="652"/>
    <cellStyle name="S4 59" xfId="653"/>
    <cellStyle name="S4 6" xfId="654"/>
    <cellStyle name="S4 60" xfId="655"/>
    <cellStyle name="S4 61" xfId="656"/>
    <cellStyle name="S4 62" xfId="657"/>
    <cellStyle name="S4 63" xfId="658"/>
    <cellStyle name="S4 64" xfId="659"/>
    <cellStyle name="S4 65" xfId="660"/>
    <cellStyle name="S4 66" xfId="661"/>
    <cellStyle name="S4 67" xfId="662"/>
    <cellStyle name="S4 68" xfId="663"/>
    <cellStyle name="S4 69" xfId="664"/>
    <cellStyle name="S4 7" xfId="665"/>
    <cellStyle name="S4 8" xfId="666"/>
    <cellStyle name="S4 9" xfId="667"/>
    <cellStyle name="S5" xfId="668"/>
    <cellStyle name="S5 10" xfId="669"/>
    <cellStyle name="S5 11" xfId="670"/>
    <cellStyle name="S5 12" xfId="671"/>
    <cellStyle name="S5 13" xfId="672"/>
    <cellStyle name="S5 14" xfId="673"/>
    <cellStyle name="S5 15" xfId="674"/>
    <cellStyle name="S5 16" xfId="675"/>
    <cellStyle name="S5 17" xfId="676"/>
    <cellStyle name="S5 18" xfId="677"/>
    <cellStyle name="S5 19" xfId="678"/>
    <cellStyle name="S5 2" xfId="679"/>
    <cellStyle name="S5 20" xfId="680"/>
    <cellStyle name="S5 21" xfId="681"/>
    <cellStyle name="S5 22" xfId="682"/>
    <cellStyle name="S5 23" xfId="683"/>
    <cellStyle name="S5 24" xfId="684"/>
    <cellStyle name="S5 25" xfId="685"/>
    <cellStyle name="S5 26" xfId="686"/>
    <cellStyle name="S5 27" xfId="687"/>
    <cellStyle name="S5 28" xfId="688"/>
    <cellStyle name="S5 29" xfId="689"/>
    <cellStyle name="S5 3" xfId="690"/>
    <cellStyle name="S5 30" xfId="691"/>
    <cellStyle name="S5 31" xfId="692"/>
    <cellStyle name="S5 32" xfId="693"/>
    <cellStyle name="S5 33" xfId="694"/>
    <cellStyle name="S5 34" xfId="695"/>
    <cellStyle name="S5 35" xfId="696"/>
    <cellStyle name="S5 36" xfId="697"/>
    <cellStyle name="S5 37" xfId="698"/>
    <cellStyle name="S5 38" xfId="699"/>
    <cellStyle name="S5 39" xfId="700"/>
    <cellStyle name="S5 4" xfId="701"/>
    <cellStyle name="S5 40" xfId="702"/>
    <cellStyle name="S5 41" xfId="703"/>
    <cellStyle name="S5 42" xfId="704"/>
    <cellStyle name="S5 43" xfId="705"/>
    <cellStyle name="S5 44" xfId="706"/>
    <cellStyle name="S5 45" xfId="707"/>
    <cellStyle name="S5 46" xfId="708"/>
    <cellStyle name="S5 47" xfId="709"/>
    <cellStyle name="S5 48" xfId="710"/>
    <cellStyle name="S5 49" xfId="711"/>
    <cellStyle name="S5 5" xfId="712"/>
    <cellStyle name="S5 50" xfId="713"/>
    <cellStyle name="S5 51" xfId="714"/>
    <cellStyle name="S5 52" xfId="715"/>
    <cellStyle name="S5 53" xfId="716"/>
    <cellStyle name="S5 54" xfId="717"/>
    <cellStyle name="S5 55" xfId="718"/>
    <cellStyle name="S5 56" xfId="719"/>
    <cellStyle name="S5 57" xfId="720"/>
    <cellStyle name="S5 58" xfId="721"/>
    <cellStyle name="S5 59" xfId="722"/>
    <cellStyle name="S5 6" xfId="723"/>
    <cellStyle name="S5 60" xfId="724"/>
    <cellStyle name="S5 61" xfId="725"/>
    <cellStyle name="S5 62" xfId="726"/>
    <cellStyle name="S5 63" xfId="727"/>
    <cellStyle name="S5 64" xfId="728"/>
    <cellStyle name="S5 65" xfId="729"/>
    <cellStyle name="S5 66" xfId="730"/>
    <cellStyle name="S5 67" xfId="731"/>
    <cellStyle name="S5 68" xfId="732"/>
    <cellStyle name="S5 69" xfId="733"/>
    <cellStyle name="S5 7" xfId="734"/>
    <cellStyle name="S5 70" xfId="735"/>
    <cellStyle name="S5 8" xfId="736"/>
    <cellStyle name="S5 9" xfId="737"/>
    <cellStyle name="S6" xfId="738"/>
    <cellStyle name="S6 10" xfId="739"/>
    <cellStyle name="S6 11" xfId="740"/>
    <cellStyle name="S6 12" xfId="741"/>
    <cellStyle name="S6 13" xfId="742"/>
    <cellStyle name="S6 14" xfId="743"/>
    <cellStyle name="S6 15" xfId="744"/>
    <cellStyle name="S6 16" xfId="745"/>
    <cellStyle name="S6 17" xfId="746"/>
    <cellStyle name="S6 18" xfId="747"/>
    <cellStyle name="S6 19" xfId="748"/>
    <cellStyle name="S6 2" xfId="749"/>
    <cellStyle name="S6 2 2" xfId="750"/>
    <cellStyle name="S6 20" xfId="751"/>
    <cellStyle name="S6 21" xfId="752"/>
    <cellStyle name="S6 22" xfId="753"/>
    <cellStyle name="S6 23" xfId="754"/>
    <cellStyle name="S6 24" xfId="755"/>
    <cellStyle name="S6 25" xfId="756"/>
    <cellStyle name="S6 26" xfId="757"/>
    <cellStyle name="S6 27" xfId="758"/>
    <cellStyle name="S6 28" xfId="759"/>
    <cellStyle name="S6 29" xfId="760"/>
    <cellStyle name="S6 3" xfId="761"/>
    <cellStyle name="S6 30" xfId="762"/>
    <cellStyle name="S6 31" xfId="763"/>
    <cellStyle name="S6 32" xfId="764"/>
    <cellStyle name="S6 33" xfId="765"/>
    <cellStyle name="S6 34" xfId="766"/>
    <cellStyle name="S6 35" xfId="767"/>
    <cellStyle name="S6 36" xfId="768"/>
    <cellStyle name="S6 37" xfId="769"/>
    <cellStyle name="S6 38" xfId="770"/>
    <cellStyle name="S6 39" xfId="771"/>
    <cellStyle name="S6 4" xfId="772"/>
    <cellStyle name="S6 40" xfId="773"/>
    <cellStyle name="S6 41" xfId="774"/>
    <cellStyle name="S6 42" xfId="775"/>
    <cellStyle name="S6 43" xfId="776"/>
    <cellStyle name="S6 44" xfId="777"/>
    <cellStyle name="S6 45" xfId="778"/>
    <cellStyle name="S6 46" xfId="779"/>
    <cellStyle name="S6 47" xfId="780"/>
    <cellStyle name="S6 48" xfId="781"/>
    <cellStyle name="S6 49" xfId="782"/>
    <cellStyle name="S6 5" xfId="783"/>
    <cellStyle name="S6 50" xfId="784"/>
    <cellStyle name="S6 51" xfId="785"/>
    <cellStyle name="S6 52" xfId="786"/>
    <cellStyle name="S6 53" xfId="787"/>
    <cellStyle name="S6 54" xfId="788"/>
    <cellStyle name="S6 55" xfId="789"/>
    <cellStyle name="S6 56" xfId="790"/>
    <cellStyle name="S6 57" xfId="791"/>
    <cellStyle name="S6 58" xfId="792"/>
    <cellStyle name="S6 59" xfId="793"/>
    <cellStyle name="S6 6" xfId="794"/>
    <cellStyle name="S6 60" xfId="795"/>
    <cellStyle name="S6 61" xfId="796"/>
    <cellStyle name="S6 62" xfId="797"/>
    <cellStyle name="S6 63" xfId="798"/>
    <cellStyle name="S6 64" xfId="799"/>
    <cellStyle name="S6 65" xfId="800"/>
    <cellStyle name="S6 66" xfId="801"/>
    <cellStyle name="S6 67" xfId="802"/>
    <cellStyle name="S6 68" xfId="803"/>
    <cellStyle name="S6 69" xfId="804"/>
    <cellStyle name="S6 7" xfId="805"/>
    <cellStyle name="S6 8" xfId="806"/>
    <cellStyle name="S6 9" xfId="807"/>
    <cellStyle name="S7" xfId="808"/>
    <cellStyle name="S7 2" xfId="809"/>
    <cellStyle name="S7 3" xfId="810"/>
    <cellStyle name="S7 4" xfId="811"/>
    <cellStyle name="S7 5" xfId="812"/>
    <cellStyle name="S7 6" xfId="813"/>
    <cellStyle name="S7 7" xfId="814"/>
    <cellStyle name="S7 8" xfId="815"/>
    <cellStyle name="S7 9" xfId="816"/>
    <cellStyle name="S8" xfId="817"/>
    <cellStyle name="S8 2" xfId="818"/>
    <cellStyle name="S8 3" xfId="819"/>
    <cellStyle name="S8 4" xfId="820"/>
    <cellStyle name="S8 5" xfId="821"/>
    <cellStyle name="S8 6" xfId="822"/>
    <cellStyle name="S8 7" xfId="823"/>
    <cellStyle name="S8 8" xfId="824"/>
    <cellStyle name="S9" xfId="825"/>
    <cellStyle name="S9 2" xfId="826"/>
    <cellStyle name="S9 3" xfId="827"/>
    <cellStyle name="S9 4" xfId="828"/>
    <cellStyle name="S9 5" xfId="829"/>
    <cellStyle name="S9 6" xfId="830"/>
    <cellStyle name="S9 7" xfId="831"/>
    <cellStyle name="S9 8" xfId="832"/>
    <cellStyle name="Акцент1 10" xfId="833"/>
    <cellStyle name="Акцент1 11" xfId="834"/>
    <cellStyle name="Акцент1 12" xfId="835"/>
    <cellStyle name="Акцент1 13" xfId="836"/>
    <cellStyle name="Акцент1 14" xfId="837"/>
    <cellStyle name="Акцент1 15" xfId="838"/>
    <cellStyle name="Акцент1 16" xfId="839"/>
    <cellStyle name="Акцент1 17" xfId="840"/>
    <cellStyle name="Акцент1 18" xfId="841"/>
    <cellStyle name="Акцент1 19" xfId="842"/>
    <cellStyle name="Акцент1 2" xfId="843"/>
    <cellStyle name="Акцент1 2 2" xfId="844"/>
    <cellStyle name="Акцент1 2 3" xfId="845"/>
    <cellStyle name="Акцент1 2 4" xfId="846"/>
    <cellStyle name="Акцент1 2 5" xfId="847"/>
    <cellStyle name="Акцент1 2 6" xfId="848"/>
    <cellStyle name="Акцент1 2 7" xfId="849"/>
    <cellStyle name="Акцент1 20" xfId="850"/>
    <cellStyle name="Акцент1 21" xfId="851"/>
    <cellStyle name="Акцент1 3" xfId="852"/>
    <cellStyle name="Акцент1 4" xfId="853"/>
    <cellStyle name="Акцент1 5" xfId="854"/>
    <cellStyle name="Акцент1 6" xfId="855"/>
    <cellStyle name="Акцент1 7" xfId="856"/>
    <cellStyle name="Акцент1 8" xfId="857"/>
    <cellStyle name="Акцент1 9" xfId="858"/>
    <cellStyle name="Акцент2 10" xfId="859"/>
    <cellStyle name="Акцент2 11" xfId="860"/>
    <cellStyle name="Акцент2 12" xfId="861"/>
    <cellStyle name="Акцент2 13" xfId="862"/>
    <cellStyle name="Акцент2 14" xfId="863"/>
    <cellStyle name="Акцент2 15" xfId="864"/>
    <cellStyle name="Акцент2 16" xfId="865"/>
    <cellStyle name="Акцент2 17" xfId="866"/>
    <cellStyle name="Акцент2 18" xfId="867"/>
    <cellStyle name="Акцент2 19" xfId="868"/>
    <cellStyle name="Акцент2 2" xfId="869"/>
    <cellStyle name="Акцент2 2 2" xfId="870"/>
    <cellStyle name="Акцент2 2 3" xfId="871"/>
    <cellStyle name="Акцент2 2 4" xfId="872"/>
    <cellStyle name="Акцент2 2 5" xfId="873"/>
    <cellStyle name="Акцент2 2 6" xfId="874"/>
    <cellStyle name="Акцент2 2 7" xfId="875"/>
    <cellStyle name="Акцент2 20" xfId="876"/>
    <cellStyle name="Акцент2 21" xfId="877"/>
    <cellStyle name="Акцент2 22" xfId="878"/>
    <cellStyle name="Акцент2 3" xfId="879"/>
    <cellStyle name="Акцент2 3 2" xfId="880"/>
    <cellStyle name="Акцент2 4" xfId="881"/>
    <cellStyle name="Акцент2 5" xfId="882"/>
    <cellStyle name="Акцент2 6" xfId="883"/>
    <cellStyle name="Акцент2 7" xfId="884"/>
    <cellStyle name="Акцент2 8" xfId="885"/>
    <cellStyle name="Акцент2 9" xfId="886"/>
    <cellStyle name="Акцент3 10" xfId="887"/>
    <cellStyle name="Акцент3 11" xfId="888"/>
    <cellStyle name="Акцент3 12" xfId="889"/>
    <cellStyle name="Акцент3 13" xfId="890"/>
    <cellStyle name="Акцент3 14" xfId="891"/>
    <cellStyle name="Акцент3 15" xfId="892"/>
    <cellStyle name="Акцент3 16" xfId="893"/>
    <cellStyle name="Акцент3 17" xfId="894"/>
    <cellStyle name="Акцент3 18" xfId="895"/>
    <cellStyle name="Акцент3 19" xfId="896"/>
    <cellStyle name="Акцент3 2" xfId="897"/>
    <cellStyle name="Акцент3 2 2" xfId="898"/>
    <cellStyle name="Акцент3 2 3" xfId="899"/>
    <cellStyle name="Акцент3 2 4" xfId="900"/>
    <cellStyle name="Акцент3 2 5" xfId="901"/>
    <cellStyle name="Акцент3 2 6" xfId="902"/>
    <cellStyle name="Акцент3 2 7" xfId="903"/>
    <cellStyle name="Акцент3 20" xfId="904"/>
    <cellStyle name="Акцент3 21" xfId="905"/>
    <cellStyle name="Акцент3 3" xfId="906"/>
    <cellStyle name="Акцент3 4" xfId="907"/>
    <cellStyle name="Акцент3 5" xfId="908"/>
    <cellStyle name="Акцент3 6" xfId="909"/>
    <cellStyle name="Акцент3 7" xfId="910"/>
    <cellStyle name="Акцент3 8" xfId="911"/>
    <cellStyle name="Акцент3 9" xfId="912"/>
    <cellStyle name="Акцент4 10" xfId="913"/>
    <cellStyle name="Акцент4 11" xfId="914"/>
    <cellStyle name="Акцент4 12" xfId="915"/>
    <cellStyle name="Акцент4 13" xfId="916"/>
    <cellStyle name="Акцент4 14" xfId="917"/>
    <cellStyle name="Акцент4 15" xfId="918"/>
    <cellStyle name="Акцент4 16" xfId="919"/>
    <cellStyle name="Акцент4 17" xfId="920"/>
    <cellStyle name="Акцент4 18" xfId="921"/>
    <cellStyle name="Акцент4 19" xfId="922"/>
    <cellStyle name="Акцент4 2" xfId="923"/>
    <cellStyle name="Акцент4 2 2" xfId="924"/>
    <cellStyle name="Акцент4 2 3" xfId="925"/>
    <cellStyle name="Акцент4 2 4" xfId="926"/>
    <cellStyle name="Акцент4 2 5" xfId="927"/>
    <cellStyle name="Акцент4 2 6" xfId="928"/>
    <cellStyle name="Акцент4 2 7" xfId="929"/>
    <cellStyle name="Акцент4 20" xfId="930"/>
    <cellStyle name="Акцент4 21" xfId="931"/>
    <cellStyle name="Акцент4 3" xfId="932"/>
    <cellStyle name="Акцент4 4" xfId="933"/>
    <cellStyle name="Акцент4 5" xfId="934"/>
    <cellStyle name="Акцент4 6" xfId="935"/>
    <cellStyle name="Акцент4 7" xfId="936"/>
    <cellStyle name="Акцент4 8" xfId="937"/>
    <cellStyle name="Акцент4 9" xfId="938"/>
    <cellStyle name="Акцент5 10" xfId="939"/>
    <cellStyle name="Акцент5 11" xfId="940"/>
    <cellStyle name="Акцент5 12" xfId="941"/>
    <cellStyle name="Акцент5 13" xfId="942"/>
    <cellStyle name="Акцент5 14" xfId="943"/>
    <cellStyle name="Акцент5 15" xfId="944"/>
    <cellStyle name="Акцент5 16" xfId="945"/>
    <cellStyle name="Акцент5 17" xfId="946"/>
    <cellStyle name="Акцент5 18" xfId="947"/>
    <cellStyle name="Акцент5 19" xfId="948"/>
    <cellStyle name="Акцент5 2" xfId="949"/>
    <cellStyle name="Акцент5 2 2" xfId="950"/>
    <cellStyle name="Акцент5 2 3" xfId="951"/>
    <cellStyle name="Акцент5 2 4" xfId="952"/>
    <cellStyle name="Акцент5 2 5" xfId="953"/>
    <cellStyle name="Акцент5 2 6" xfId="954"/>
    <cellStyle name="Акцент5 2 7" xfId="955"/>
    <cellStyle name="Акцент5 20" xfId="956"/>
    <cellStyle name="Акцент5 21" xfId="957"/>
    <cellStyle name="Акцент5 22" xfId="958"/>
    <cellStyle name="Акцент5 3" xfId="959"/>
    <cellStyle name="Акцент5 3 2" xfId="960"/>
    <cellStyle name="Акцент5 4" xfId="961"/>
    <cellStyle name="Акцент5 5" xfId="962"/>
    <cellStyle name="Акцент5 6" xfId="963"/>
    <cellStyle name="Акцент5 7" xfId="964"/>
    <cellStyle name="Акцент5 8" xfId="965"/>
    <cellStyle name="Акцент5 9" xfId="966"/>
    <cellStyle name="Акцент6 10" xfId="967"/>
    <cellStyle name="Акцент6 11" xfId="968"/>
    <cellStyle name="Акцент6 12" xfId="969"/>
    <cellStyle name="Акцент6 13" xfId="970"/>
    <cellStyle name="Акцент6 14" xfId="971"/>
    <cellStyle name="Акцент6 15" xfId="972"/>
    <cellStyle name="Акцент6 16" xfId="973"/>
    <cellStyle name="Акцент6 17" xfId="974"/>
    <cellStyle name="Акцент6 18" xfId="975"/>
    <cellStyle name="Акцент6 19" xfId="976"/>
    <cellStyle name="Акцент6 2" xfId="977"/>
    <cellStyle name="Акцент6 2 2" xfId="978"/>
    <cellStyle name="Акцент6 2 3" xfId="979"/>
    <cellStyle name="Акцент6 2 4" xfId="980"/>
    <cellStyle name="Акцент6 2 5" xfId="981"/>
    <cellStyle name="Акцент6 2 6" xfId="982"/>
    <cellStyle name="Акцент6 2 7" xfId="983"/>
    <cellStyle name="Акцент6 20" xfId="984"/>
    <cellStyle name="Акцент6 21" xfId="985"/>
    <cellStyle name="Акцент6 3" xfId="986"/>
    <cellStyle name="Акцент6 4" xfId="987"/>
    <cellStyle name="Акцент6 5" xfId="988"/>
    <cellStyle name="Акцент6 6" xfId="989"/>
    <cellStyle name="Акцент6 7" xfId="990"/>
    <cellStyle name="Акцент6 8" xfId="991"/>
    <cellStyle name="Акцент6 9" xfId="992"/>
    <cellStyle name="Ввод  10" xfId="993"/>
    <cellStyle name="Ввод  10 2" xfId="994"/>
    <cellStyle name="Ввод  11" xfId="995"/>
    <cellStyle name="Ввод  11 2" xfId="996"/>
    <cellStyle name="Ввод  12" xfId="997"/>
    <cellStyle name="Ввод  12 2" xfId="998"/>
    <cellStyle name="Ввод  13" xfId="999"/>
    <cellStyle name="Ввод  13 2" xfId="1000"/>
    <cellStyle name="Ввод  14" xfId="1001"/>
    <cellStyle name="Ввод  14 2" xfId="1002"/>
    <cellStyle name="Ввод  15" xfId="1003"/>
    <cellStyle name="Ввод  15 2" xfId="1004"/>
    <cellStyle name="Ввод  16" xfId="1005"/>
    <cellStyle name="Ввод  16 2" xfId="1006"/>
    <cellStyle name="Ввод  17" xfId="1007"/>
    <cellStyle name="Ввод  17 2" xfId="1008"/>
    <cellStyle name="Ввод  18" xfId="1009"/>
    <cellStyle name="Ввод  18 2" xfId="1010"/>
    <cellStyle name="Ввод  19" xfId="1011"/>
    <cellStyle name="Ввод  19 2" xfId="1012"/>
    <cellStyle name="Ввод  2" xfId="1013"/>
    <cellStyle name="Ввод  2 2" xfId="1014"/>
    <cellStyle name="Ввод  2 2 2" xfId="1015"/>
    <cellStyle name="Ввод  2 2 2 2" xfId="1016"/>
    <cellStyle name="Ввод  2 2 3" xfId="1017"/>
    <cellStyle name="Ввод  2 2 3 2" xfId="1018"/>
    <cellStyle name="Ввод  2 2 4" xfId="1019"/>
    <cellStyle name="Ввод  2 2 4 2" xfId="1020"/>
    <cellStyle name="Ввод  2 2 5" xfId="1021"/>
    <cellStyle name="Ввод  2 2 5 2" xfId="1022"/>
    <cellStyle name="Ввод  2 2 6" xfId="1023"/>
    <cellStyle name="Ввод  2 2 6 2" xfId="1024"/>
    <cellStyle name="Ввод  2 2 7" xfId="1025"/>
    <cellStyle name="Ввод  2 3" xfId="1026"/>
    <cellStyle name="Ввод  2 3 2" xfId="1027"/>
    <cellStyle name="Ввод  2 3 2 2" xfId="1028"/>
    <cellStyle name="Ввод  2 3 3" xfId="1029"/>
    <cellStyle name="Ввод  2 3 3 2" xfId="1030"/>
    <cellStyle name="Ввод  2 3 4" xfId="1031"/>
    <cellStyle name="Ввод  2 3 4 2" xfId="1032"/>
    <cellStyle name="Ввод  2 3 5" xfId="1033"/>
    <cellStyle name="Ввод  2 3 5 2" xfId="1034"/>
    <cellStyle name="Ввод  2 3 6" xfId="1035"/>
    <cellStyle name="Ввод  2 3 6 2" xfId="1036"/>
    <cellStyle name="Ввод  2 3 7" xfId="1037"/>
    <cellStyle name="Ввод  2 4" xfId="1038"/>
    <cellStyle name="Ввод  2 4 2" xfId="1039"/>
    <cellStyle name="Ввод  2 5" xfId="1040"/>
    <cellStyle name="Ввод  2 5 2" xfId="1041"/>
    <cellStyle name="Ввод  2 6" xfId="1042"/>
    <cellStyle name="Ввод  2 6 2" xfId="1043"/>
    <cellStyle name="Ввод  2 7" xfId="1044"/>
    <cellStyle name="Ввод  2 7 2" xfId="1045"/>
    <cellStyle name="Ввод  2 8" xfId="1046"/>
    <cellStyle name="Ввод  2 8 2" xfId="1047"/>
    <cellStyle name="Ввод  2 9" xfId="1048"/>
    <cellStyle name="Ввод  20" xfId="1049"/>
    <cellStyle name="Ввод  20 2" xfId="1050"/>
    <cellStyle name="Ввод  21" xfId="1051"/>
    <cellStyle name="Ввод  21 2" xfId="1052"/>
    <cellStyle name="Ввод  3" xfId="1053"/>
    <cellStyle name="Ввод  3 2" xfId="1054"/>
    <cellStyle name="Ввод  4" xfId="1055"/>
    <cellStyle name="Ввод  4 2" xfId="1056"/>
    <cellStyle name="Ввод  5" xfId="1057"/>
    <cellStyle name="Ввод  5 2" xfId="1058"/>
    <cellStyle name="Ввод  6" xfId="1059"/>
    <cellStyle name="Ввод  6 2" xfId="1060"/>
    <cellStyle name="Ввод  7" xfId="1061"/>
    <cellStyle name="Ввод  7 2" xfId="1062"/>
    <cellStyle name="Ввод  8" xfId="1063"/>
    <cellStyle name="Ввод  8 2" xfId="1064"/>
    <cellStyle name="Ввод  9" xfId="1065"/>
    <cellStyle name="Ввод  9 2" xfId="1066"/>
    <cellStyle name="Вывод 10" xfId="1067"/>
    <cellStyle name="Вывод 10 2" xfId="1068"/>
    <cellStyle name="Вывод 11" xfId="1069"/>
    <cellStyle name="Вывод 11 2" xfId="1070"/>
    <cellStyle name="Вывод 12" xfId="1071"/>
    <cellStyle name="Вывод 12 2" xfId="1072"/>
    <cellStyle name="Вывод 13" xfId="1073"/>
    <cellStyle name="Вывод 13 2" xfId="1074"/>
    <cellStyle name="Вывод 14" xfId="1075"/>
    <cellStyle name="Вывод 14 2" xfId="1076"/>
    <cellStyle name="Вывод 15" xfId="1077"/>
    <cellStyle name="Вывод 15 2" xfId="1078"/>
    <cellStyle name="Вывод 16" xfId="1079"/>
    <cellStyle name="Вывод 16 2" xfId="1080"/>
    <cellStyle name="Вывод 17" xfId="1081"/>
    <cellStyle name="Вывод 17 2" xfId="1082"/>
    <cellStyle name="Вывод 18" xfId="1083"/>
    <cellStyle name="Вывод 18 2" xfId="1084"/>
    <cellStyle name="Вывод 19" xfId="1085"/>
    <cellStyle name="Вывод 19 2" xfId="1086"/>
    <cellStyle name="Вывод 2" xfId="1087"/>
    <cellStyle name="Вывод 2 2" xfId="1088"/>
    <cellStyle name="Вывод 2 2 2" xfId="1089"/>
    <cellStyle name="Вывод 2 2 2 2" xfId="1090"/>
    <cellStyle name="Вывод 2 2 3" xfId="1091"/>
    <cellStyle name="Вывод 2 2 3 2" xfId="1092"/>
    <cellStyle name="Вывод 2 2 4" xfId="1093"/>
    <cellStyle name="Вывод 2 2 4 2" xfId="1094"/>
    <cellStyle name="Вывод 2 2 5" xfId="1095"/>
    <cellStyle name="Вывод 2 2 5 2" xfId="1096"/>
    <cellStyle name="Вывод 2 2 6" xfId="1097"/>
    <cellStyle name="Вывод 2 2 6 2" xfId="1098"/>
    <cellStyle name="Вывод 2 2 7" xfId="1099"/>
    <cellStyle name="Вывод 2 3" xfId="1100"/>
    <cellStyle name="Вывод 2 3 2" xfId="1101"/>
    <cellStyle name="Вывод 2 3 2 2" xfId="1102"/>
    <cellStyle name="Вывод 2 3 3" xfId="1103"/>
    <cellStyle name="Вывод 2 3 3 2" xfId="1104"/>
    <cellStyle name="Вывод 2 3 4" xfId="1105"/>
    <cellStyle name="Вывод 2 3 4 2" xfId="1106"/>
    <cellStyle name="Вывод 2 3 5" xfId="1107"/>
    <cellStyle name="Вывод 2 3 5 2" xfId="1108"/>
    <cellStyle name="Вывод 2 3 6" xfId="1109"/>
    <cellStyle name="Вывод 2 3 6 2" xfId="1110"/>
    <cellStyle name="Вывод 2 3 7" xfId="1111"/>
    <cellStyle name="Вывод 2 4" xfId="1112"/>
    <cellStyle name="Вывод 2 4 2" xfId="1113"/>
    <cellStyle name="Вывод 2 5" xfId="1114"/>
    <cellStyle name="Вывод 2 5 2" xfId="1115"/>
    <cellStyle name="Вывод 2 6" xfId="1116"/>
    <cellStyle name="Вывод 2 6 2" xfId="1117"/>
    <cellStyle name="Вывод 2 7" xfId="1118"/>
    <cellStyle name="Вывод 2 7 2" xfId="1119"/>
    <cellStyle name="Вывод 2 8" xfId="1120"/>
    <cellStyle name="Вывод 2 8 2" xfId="1121"/>
    <cellStyle name="Вывод 2 9" xfId="1122"/>
    <cellStyle name="Вывод 20" xfId="1123"/>
    <cellStyle name="Вывод 20 2" xfId="1124"/>
    <cellStyle name="Вывод 21" xfId="1125"/>
    <cellStyle name="Вывод 21 2" xfId="1126"/>
    <cellStyle name="Вывод 22" xfId="1127"/>
    <cellStyle name="Вывод 22 2" xfId="1128"/>
    <cellStyle name="Вывод 23" xfId="1129"/>
    <cellStyle name="Вывод 3" xfId="1130"/>
    <cellStyle name="Вывод 3 2" xfId="1131"/>
    <cellStyle name="Вывод 3 3" xfId="1132"/>
    <cellStyle name="Вывод 4" xfId="1133"/>
    <cellStyle name="Вывод 4 2" xfId="1134"/>
    <cellStyle name="Вывод 5" xfId="1135"/>
    <cellStyle name="Вывод 5 2" xfId="1136"/>
    <cellStyle name="Вывод 6" xfId="1137"/>
    <cellStyle name="Вывод 6 2" xfId="1138"/>
    <cellStyle name="Вывод 7" xfId="1139"/>
    <cellStyle name="Вывод 7 2" xfId="1140"/>
    <cellStyle name="Вывод 8" xfId="1141"/>
    <cellStyle name="Вывод 8 2" xfId="1142"/>
    <cellStyle name="Вывод 9" xfId="1143"/>
    <cellStyle name="Вывод 9 2" xfId="1144"/>
    <cellStyle name="Вычисление 10" xfId="1145"/>
    <cellStyle name="Вычисление 10 2" xfId="1146"/>
    <cellStyle name="Вычисление 11" xfId="1147"/>
    <cellStyle name="Вычисление 11 2" xfId="1148"/>
    <cellStyle name="Вычисление 12" xfId="1149"/>
    <cellStyle name="Вычисление 12 2" xfId="1150"/>
    <cellStyle name="Вычисление 13" xfId="1151"/>
    <cellStyle name="Вычисление 13 2" xfId="1152"/>
    <cellStyle name="Вычисление 14" xfId="1153"/>
    <cellStyle name="Вычисление 14 2" xfId="1154"/>
    <cellStyle name="Вычисление 15" xfId="1155"/>
    <cellStyle name="Вычисление 15 2" xfId="1156"/>
    <cellStyle name="Вычисление 16" xfId="1157"/>
    <cellStyle name="Вычисление 16 2" xfId="1158"/>
    <cellStyle name="Вычисление 17" xfId="1159"/>
    <cellStyle name="Вычисление 17 2" xfId="1160"/>
    <cellStyle name="Вычисление 18" xfId="1161"/>
    <cellStyle name="Вычисление 18 2" xfId="1162"/>
    <cellStyle name="Вычисление 19" xfId="1163"/>
    <cellStyle name="Вычисление 19 2" xfId="1164"/>
    <cellStyle name="Вычисление 2" xfId="1165"/>
    <cellStyle name="Вычисление 2 2" xfId="1166"/>
    <cellStyle name="Вычисление 2 2 2" xfId="1167"/>
    <cellStyle name="Вычисление 2 2 2 2" xfId="1168"/>
    <cellStyle name="Вычисление 2 2 3" xfId="1169"/>
    <cellStyle name="Вычисление 2 2 3 2" xfId="1170"/>
    <cellStyle name="Вычисление 2 2 4" xfId="1171"/>
    <cellStyle name="Вычисление 2 2 4 2" xfId="1172"/>
    <cellStyle name="Вычисление 2 2 5" xfId="1173"/>
    <cellStyle name="Вычисление 2 2 5 2" xfId="1174"/>
    <cellStyle name="Вычисление 2 2 6" xfId="1175"/>
    <cellStyle name="Вычисление 2 2 6 2" xfId="1176"/>
    <cellStyle name="Вычисление 2 2 7" xfId="1177"/>
    <cellStyle name="Вычисление 2 3" xfId="1178"/>
    <cellStyle name="Вычисление 2 3 2" xfId="1179"/>
    <cellStyle name="Вычисление 2 3 2 2" xfId="1180"/>
    <cellStyle name="Вычисление 2 3 3" xfId="1181"/>
    <cellStyle name="Вычисление 2 3 3 2" xfId="1182"/>
    <cellStyle name="Вычисление 2 3 4" xfId="1183"/>
    <cellStyle name="Вычисление 2 3 4 2" xfId="1184"/>
    <cellStyle name="Вычисление 2 3 5" xfId="1185"/>
    <cellStyle name="Вычисление 2 3 5 2" xfId="1186"/>
    <cellStyle name="Вычисление 2 3 6" xfId="1187"/>
    <cellStyle name="Вычисление 2 3 6 2" xfId="1188"/>
    <cellStyle name="Вычисление 2 3 7" xfId="1189"/>
    <cellStyle name="Вычисление 2 4" xfId="1190"/>
    <cellStyle name="Вычисление 2 4 2" xfId="1191"/>
    <cellStyle name="Вычисление 2 5" xfId="1192"/>
    <cellStyle name="Вычисление 2 5 2" xfId="1193"/>
    <cellStyle name="Вычисление 2 6" xfId="1194"/>
    <cellStyle name="Вычисление 2 6 2" xfId="1195"/>
    <cellStyle name="Вычисление 2 7" xfId="1196"/>
    <cellStyle name="Вычисление 2 7 2" xfId="1197"/>
    <cellStyle name="Вычисление 2 8" xfId="1198"/>
    <cellStyle name="Вычисление 2 8 2" xfId="1199"/>
    <cellStyle name="Вычисление 2 9" xfId="1200"/>
    <cellStyle name="Вычисление 20" xfId="1201"/>
    <cellStyle name="Вычисление 20 2" xfId="1202"/>
    <cellStyle name="Вычисление 21" xfId="1203"/>
    <cellStyle name="Вычисление 21 2" xfId="1204"/>
    <cellStyle name="Вычисление 3" xfId="1205"/>
    <cellStyle name="Вычисление 3 2" xfId="1206"/>
    <cellStyle name="Вычисление 4" xfId="1207"/>
    <cellStyle name="Вычисление 4 2" xfId="1208"/>
    <cellStyle name="Вычисление 5" xfId="1209"/>
    <cellStyle name="Вычисление 5 2" xfId="1210"/>
    <cellStyle name="Вычисление 6" xfId="1211"/>
    <cellStyle name="Вычисление 6 2" xfId="1212"/>
    <cellStyle name="Вычисление 7" xfId="1213"/>
    <cellStyle name="Вычисление 7 2" xfId="1214"/>
    <cellStyle name="Вычисление 8" xfId="1215"/>
    <cellStyle name="Вычисление 8 2" xfId="1216"/>
    <cellStyle name="Вычисление 9" xfId="1217"/>
    <cellStyle name="Вычисление 9 2" xfId="1218"/>
    <cellStyle name="Заголовок 1 10" xfId="1219"/>
    <cellStyle name="Заголовок 1 11" xfId="1220"/>
    <cellStyle name="Заголовок 1 12" xfId="1221"/>
    <cellStyle name="Заголовок 1 13" xfId="1222"/>
    <cellStyle name="Заголовок 1 14" xfId="1223"/>
    <cellStyle name="Заголовок 1 15" xfId="1224"/>
    <cellStyle name="Заголовок 1 16" xfId="1225"/>
    <cellStyle name="Заголовок 1 17" xfId="1226"/>
    <cellStyle name="Заголовок 1 18" xfId="1227"/>
    <cellStyle name="Заголовок 1 19" xfId="1228"/>
    <cellStyle name="Заголовок 1 2" xfId="1229"/>
    <cellStyle name="Заголовок 1 2 2" xfId="1230"/>
    <cellStyle name="Заголовок 1 2 3" xfId="1231"/>
    <cellStyle name="Заголовок 1 2 4" xfId="1232"/>
    <cellStyle name="Заголовок 1 2 5" xfId="1233"/>
    <cellStyle name="Заголовок 1 2 6" xfId="1234"/>
    <cellStyle name="Заголовок 1 2 7" xfId="1235"/>
    <cellStyle name="Заголовок 1 20" xfId="1236"/>
    <cellStyle name="Заголовок 1 21" xfId="1237"/>
    <cellStyle name="Заголовок 1 3" xfId="1238"/>
    <cellStyle name="Заголовок 1 4" xfId="1239"/>
    <cellStyle name="Заголовок 1 5" xfId="1240"/>
    <cellStyle name="Заголовок 1 6" xfId="1241"/>
    <cellStyle name="Заголовок 1 7" xfId="1242"/>
    <cellStyle name="Заголовок 1 8" xfId="1243"/>
    <cellStyle name="Заголовок 1 9" xfId="1244"/>
    <cellStyle name="Заголовок 2 10" xfId="1245"/>
    <cellStyle name="Заголовок 2 11" xfId="1246"/>
    <cellStyle name="Заголовок 2 12" xfId="1247"/>
    <cellStyle name="Заголовок 2 13" xfId="1248"/>
    <cellStyle name="Заголовок 2 14" xfId="1249"/>
    <cellStyle name="Заголовок 2 15" xfId="1250"/>
    <cellStyle name="Заголовок 2 16" xfId="1251"/>
    <cellStyle name="Заголовок 2 17" xfId="1252"/>
    <cellStyle name="Заголовок 2 18" xfId="1253"/>
    <cellStyle name="Заголовок 2 19" xfId="1254"/>
    <cellStyle name="Заголовок 2 2" xfId="1255"/>
    <cellStyle name="Заголовок 2 2 2" xfId="1256"/>
    <cellStyle name="Заголовок 2 2 3" xfId="1257"/>
    <cellStyle name="Заголовок 2 2 4" xfId="1258"/>
    <cellStyle name="Заголовок 2 2 5" xfId="1259"/>
    <cellStyle name="Заголовок 2 2 6" xfId="1260"/>
    <cellStyle name="Заголовок 2 2 7" xfId="1261"/>
    <cellStyle name="Заголовок 2 20" xfId="1262"/>
    <cellStyle name="Заголовок 2 21" xfId="1263"/>
    <cellStyle name="Заголовок 2 3" xfId="1264"/>
    <cellStyle name="Заголовок 2 4" xfId="1265"/>
    <cellStyle name="Заголовок 2 5" xfId="1266"/>
    <cellStyle name="Заголовок 2 6" xfId="1267"/>
    <cellStyle name="Заголовок 2 7" xfId="1268"/>
    <cellStyle name="Заголовок 2 8" xfId="1269"/>
    <cellStyle name="Заголовок 2 9" xfId="1270"/>
    <cellStyle name="Заголовок 3 10" xfId="1271"/>
    <cellStyle name="Заголовок 3 11" xfId="1272"/>
    <cellStyle name="Заголовок 3 12" xfId="1273"/>
    <cellStyle name="Заголовок 3 13" xfId="1274"/>
    <cellStyle name="Заголовок 3 14" xfId="1275"/>
    <cellStyle name="Заголовок 3 15" xfId="1276"/>
    <cellStyle name="Заголовок 3 16" xfId="1277"/>
    <cellStyle name="Заголовок 3 17" xfId="1278"/>
    <cellStyle name="Заголовок 3 18" xfId="1279"/>
    <cellStyle name="Заголовок 3 19" xfId="1280"/>
    <cellStyle name="Заголовок 3 2" xfId="1281"/>
    <cellStyle name="Заголовок 3 2 2" xfId="1282"/>
    <cellStyle name="Заголовок 3 2 3" xfId="1283"/>
    <cellStyle name="Заголовок 3 2 4" xfId="1284"/>
    <cellStyle name="Заголовок 3 2 5" xfId="1285"/>
    <cellStyle name="Заголовок 3 2 6" xfId="1286"/>
    <cellStyle name="Заголовок 3 2 7" xfId="1287"/>
    <cellStyle name="Заголовок 3 20" xfId="1288"/>
    <cellStyle name="Заголовок 3 21" xfId="1289"/>
    <cellStyle name="Заголовок 3 22" xfId="1290"/>
    <cellStyle name="Заголовок 3 3" xfId="1291"/>
    <cellStyle name="Заголовок 3 3 2" xfId="1292"/>
    <cellStyle name="Заголовок 3 4" xfId="1293"/>
    <cellStyle name="Заголовок 3 5" xfId="1294"/>
    <cellStyle name="Заголовок 3 6" xfId="1295"/>
    <cellStyle name="Заголовок 3 7" xfId="1296"/>
    <cellStyle name="Заголовок 3 8" xfId="1297"/>
    <cellStyle name="Заголовок 3 9" xfId="1298"/>
    <cellStyle name="Заголовок 4 10" xfId="1299"/>
    <cellStyle name="Заголовок 4 11" xfId="1300"/>
    <cellStyle name="Заголовок 4 12" xfId="1301"/>
    <cellStyle name="Заголовок 4 13" xfId="1302"/>
    <cellStyle name="Заголовок 4 14" xfId="1303"/>
    <cellStyle name="Заголовок 4 15" xfId="1304"/>
    <cellStyle name="Заголовок 4 16" xfId="1305"/>
    <cellStyle name="Заголовок 4 17" xfId="1306"/>
    <cellStyle name="Заголовок 4 18" xfId="1307"/>
    <cellStyle name="Заголовок 4 19" xfId="1308"/>
    <cellStyle name="Заголовок 4 2" xfId="1309"/>
    <cellStyle name="Заголовок 4 2 2" xfId="1310"/>
    <cellStyle name="Заголовок 4 2 3" xfId="1311"/>
    <cellStyle name="Заголовок 4 2 4" xfId="1312"/>
    <cellStyle name="Заголовок 4 2 5" xfId="1313"/>
    <cellStyle name="Заголовок 4 2 6" xfId="1314"/>
    <cellStyle name="Заголовок 4 2 7" xfId="1315"/>
    <cellStyle name="Заголовок 4 20" xfId="1316"/>
    <cellStyle name="Заголовок 4 21" xfId="1317"/>
    <cellStyle name="Заголовок 4 3" xfId="1318"/>
    <cellStyle name="Заголовок 4 4" xfId="1319"/>
    <cellStyle name="Заголовок 4 5" xfId="1320"/>
    <cellStyle name="Заголовок 4 6" xfId="1321"/>
    <cellStyle name="Заголовок 4 7" xfId="1322"/>
    <cellStyle name="Заголовок 4 8" xfId="1323"/>
    <cellStyle name="Заголовок 4 9" xfId="1324"/>
    <cellStyle name="Защита" xfId="1325"/>
    <cellStyle name="Итог 10" xfId="1326"/>
    <cellStyle name="Итог 10 2" xfId="1327"/>
    <cellStyle name="Итог 11" xfId="1328"/>
    <cellStyle name="Итог 11 2" xfId="1329"/>
    <cellStyle name="Итог 12" xfId="1330"/>
    <cellStyle name="Итог 12 2" xfId="1331"/>
    <cellStyle name="Итог 13" xfId="1332"/>
    <cellStyle name="Итог 13 2" xfId="1333"/>
    <cellStyle name="Итог 14" xfId="1334"/>
    <cellStyle name="Итог 14 2" xfId="1335"/>
    <cellStyle name="Итог 15" xfId="1336"/>
    <cellStyle name="Итог 15 2" xfId="1337"/>
    <cellStyle name="Итог 16" xfId="1338"/>
    <cellStyle name="Итог 16 2" xfId="1339"/>
    <cellStyle name="Итог 17" xfId="1340"/>
    <cellStyle name="Итог 17 2" xfId="1341"/>
    <cellStyle name="Итог 18" xfId="1342"/>
    <cellStyle name="Итог 18 2" xfId="1343"/>
    <cellStyle name="Итог 19" xfId="1344"/>
    <cellStyle name="Итог 19 2" xfId="1345"/>
    <cellStyle name="Итог 2" xfId="1346"/>
    <cellStyle name="Итог 2 2" xfId="1347"/>
    <cellStyle name="Итог 2 2 2" xfId="1348"/>
    <cellStyle name="Итог 2 2 2 2" xfId="1349"/>
    <cellStyle name="Итог 2 2 3" xfId="1350"/>
    <cellStyle name="Итог 2 2 3 2" xfId="1351"/>
    <cellStyle name="Итог 2 2 4" xfId="1352"/>
    <cellStyle name="Итог 2 2 4 2" xfId="1353"/>
    <cellStyle name="Итог 2 2 5" xfId="1354"/>
    <cellStyle name="Итог 2 2 5 2" xfId="1355"/>
    <cellStyle name="Итог 2 2 6" xfId="1356"/>
    <cellStyle name="Итог 2 2 6 2" xfId="1357"/>
    <cellStyle name="Итог 2 2 7" xfId="1358"/>
    <cellStyle name="Итог 2 3" xfId="1359"/>
    <cellStyle name="Итог 2 3 2" xfId="1360"/>
    <cellStyle name="Итог 2 3 2 2" xfId="1361"/>
    <cellStyle name="Итог 2 3 3" xfId="1362"/>
    <cellStyle name="Итог 2 3 3 2" xfId="1363"/>
    <cellStyle name="Итог 2 3 4" xfId="1364"/>
    <cellStyle name="Итог 2 3 4 2" xfId="1365"/>
    <cellStyle name="Итог 2 3 5" xfId="1366"/>
    <cellStyle name="Итог 2 3 5 2" xfId="1367"/>
    <cellStyle name="Итог 2 3 6" xfId="1368"/>
    <cellStyle name="Итог 2 3 6 2" xfId="1369"/>
    <cellStyle name="Итог 2 3 7" xfId="1370"/>
    <cellStyle name="Итог 2 4" xfId="1371"/>
    <cellStyle name="Итог 2 4 2" xfId="1372"/>
    <cellStyle name="Итог 2 5" xfId="1373"/>
    <cellStyle name="Итог 2 5 2" xfId="1374"/>
    <cellStyle name="Итог 2 6" xfId="1375"/>
    <cellStyle name="Итог 2 6 2" xfId="1376"/>
    <cellStyle name="Итог 2 7" xfId="1377"/>
    <cellStyle name="Итог 2 7 2" xfId="1378"/>
    <cellStyle name="Итог 2 8" xfId="1379"/>
    <cellStyle name="Итог 2 8 2" xfId="1380"/>
    <cellStyle name="Итог 2 9" xfId="1381"/>
    <cellStyle name="Итог 20" xfId="1382"/>
    <cellStyle name="Итог 20 2" xfId="1383"/>
    <cellStyle name="Итог 21" xfId="1384"/>
    <cellStyle name="Итог 21 2" xfId="1385"/>
    <cellStyle name="Итог 22" xfId="1386"/>
    <cellStyle name="Итог 22 2" xfId="1387"/>
    <cellStyle name="Итог 3" xfId="1388"/>
    <cellStyle name="Итог 3 2" xfId="1389"/>
    <cellStyle name="Итог 4" xfId="1390"/>
    <cellStyle name="Итог 4 2" xfId="1391"/>
    <cellStyle name="Итог 5" xfId="1392"/>
    <cellStyle name="Итог 5 2" xfId="1393"/>
    <cellStyle name="Итог 6" xfId="1394"/>
    <cellStyle name="Итог 6 2" xfId="1395"/>
    <cellStyle name="Итог 7" xfId="1396"/>
    <cellStyle name="Итог 7 2" xfId="1397"/>
    <cellStyle name="Итог 8" xfId="1398"/>
    <cellStyle name="Итог 8 2" xfId="1399"/>
    <cellStyle name="Итог 9" xfId="1400"/>
    <cellStyle name="Итог 9 2" xfId="1401"/>
    <cellStyle name="Контрольная ячейка 10" xfId="1402"/>
    <cellStyle name="Контрольная ячейка 10 2" xfId="1403"/>
    <cellStyle name="Контрольная ячейка 11" xfId="1404"/>
    <cellStyle name="Контрольная ячейка 11 2" xfId="1405"/>
    <cellStyle name="Контрольная ячейка 12" xfId="1406"/>
    <cellStyle name="Контрольная ячейка 12 2" xfId="1407"/>
    <cellStyle name="Контрольная ячейка 13" xfId="1408"/>
    <cellStyle name="Контрольная ячейка 13 2" xfId="1409"/>
    <cellStyle name="Контрольная ячейка 14" xfId="1410"/>
    <cellStyle name="Контрольная ячейка 14 2" xfId="1411"/>
    <cellStyle name="Контрольная ячейка 15" xfId="1412"/>
    <cellStyle name="Контрольная ячейка 15 2" xfId="1413"/>
    <cellStyle name="Контрольная ячейка 16" xfId="1414"/>
    <cellStyle name="Контрольная ячейка 16 2" xfId="1415"/>
    <cellStyle name="Контрольная ячейка 17" xfId="1416"/>
    <cellStyle name="Контрольная ячейка 17 2" xfId="1417"/>
    <cellStyle name="Контрольная ячейка 18" xfId="1418"/>
    <cellStyle name="Контрольная ячейка 18 2" xfId="1419"/>
    <cellStyle name="Контрольная ячейка 19" xfId="1420"/>
    <cellStyle name="Контрольная ячейка 19 2" xfId="1421"/>
    <cellStyle name="Контрольная ячейка 2" xfId="1422"/>
    <cellStyle name="Контрольная ячейка 2 2" xfId="1423"/>
    <cellStyle name="Контрольная ячейка 2 2 2" xfId="1424"/>
    <cellStyle name="Контрольная ячейка 2 2 2 2" xfId="1425"/>
    <cellStyle name="Контрольная ячейка 2 2 3" xfId="1426"/>
    <cellStyle name="Контрольная ячейка 2 3" xfId="1427"/>
    <cellStyle name="Контрольная ячейка 2 3 2" xfId="1428"/>
    <cellStyle name="Контрольная ячейка 2 3 2 2" xfId="1429"/>
    <cellStyle name="Контрольная ячейка 2 3 3" xfId="1430"/>
    <cellStyle name="Контрольная ячейка 2 4" xfId="1431"/>
    <cellStyle name="Контрольная ячейка 2 4 2" xfId="1432"/>
    <cellStyle name="Контрольная ячейка 2 5" xfId="1433"/>
    <cellStyle name="Контрольная ячейка 2 5 2" xfId="1434"/>
    <cellStyle name="Контрольная ячейка 2 6" xfId="1435"/>
    <cellStyle name="Контрольная ячейка 2 6 2" xfId="1436"/>
    <cellStyle name="Контрольная ячейка 2 7" xfId="1437"/>
    <cellStyle name="Контрольная ячейка 2 7 2" xfId="1438"/>
    <cellStyle name="Контрольная ячейка 2 8" xfId="1439"/>
    <cellStyle name="Контрольная ячейка 20" xfId="1440"/>
    <cellStyle name="Контрольная ячейка 20 2" xfId="1441"/>
    <cellStyle name="Контрольная ячейка 21" xfId="1442"/>
    <cellStyle name="Контрольная ячейка 21 2" xfId="1443"/>
    <cellStyle name="Контрольная ячейка 22" xfId="1444"/>
    <cellStyle name="Контрольная ячейка 3" xfId="1445"/>
    <cellStyle name="Контрольная ячейка 3 2" xfId="1446"/>
    <cellStyle name="Контрольная ячейка 4" xfId="1447"/>
    <cellStyle name="Контрольная ячейка 4 2" xfId="1448"/>
    <cellStyle name="Контрольная ячейка 5" xfId="1449"/>
    <cellStyle name="Контрольная ячейка 5 2" xfId="1450"/>
    <cellStyle name="Контрольная ячейка 6" xfId="1451"/>
    <cellStyle name="Контрольная ячейка 6 2" xfId="1452"/>
    <cellStyle name="Контрольная ячейка 7" xfId="1453"/>
    <cellStyle name="Контрольная ячейка 7 2" xfId="1454"/>
    <cellStyle name="Контрольная ячейка 8" xfId="1455"/>
    <cellStyle name="Контрольная ячейка 8 2" xfId="1456"/>
    <cellStyle name="Контрольная ячейка 9" xfId="1457"/>
    <cellStyle name="Контрольная ячейка 9 2" xfId="1458"/>
    <cellStyle name="Название 10" xfId="1459"/>
    <cellStyle name="Название 11" xfId="1460"/>
    <cellStyle name="Название 12" xfId="1461"/>
    <cellStyle name="Название 13" xfId="1462"/>
    <cellStyle name="Название 14" xfId="1463"/>
    <cellStyle name="Название 15" xfId="1464"/>
    <cellStyle name="Название 16" xfId="1465"/>
    <cellStyle name="Название 17" xfId="1466"/>
    <cellStyle name="Название 18" xfId="1467"/>
    <cellStyle name="Название 19" xfId="1468"/>
    <cellStyle name="Название 2" xfId="1469"/>
    <cellStyle name="Название 2 2" xfId="1470"/>
    <cellStyle name="Название 2 3" xfId="1471"/>
    <cellStyle name="Название 2 4" xfId="1472"/>
    <cellStyle name="Название 2 5" xfId="1473"/>
    <cellStyle name="Название 2 6" xfId="1474"/>
    <cellStyle name="Название 2 7" xfId="1475"/>
    <cellStyle name="Название 20" xfId="1476"/>
    <cellStyle name="Название 21" xfId="1477"/>
    <cellStyle name="Название 3" xfId="1478"/>
    <cellStyle name="Название 4" xfId="1479"/>
    <cellStyle name="Название 5" xfId="1480"/>
    <cellStyle name="Название 6" xfId="1481"/>
    <cellStyle name="Название 7" xfId="1482"/>
    <cellStyle name="Название 8" xfId="1483"/>
    <cellStyle name="Название 9" xfId="1484"/>
    <cellStyle name="Нейтральный 10" xfId="1485"/>
    <cellStyle name="Нейтральный 11" xfId="1486"/>
    <cellStyle name="Нейтральный 12" xfId="1487"/>
    <cellStyle name="Нейтральный 13" xfId="1488"/>
    <cellStyle name="Нейтральный 14" xfId="1489"/>
    <cellStyle name="Нейтральный 15" xfId="1490"/>
    <cellStyle name="Нейтральный 16" xfId="1491"/>
    <cellStyle name="Нейтральный 17" xfId="1492"/>
    <cellStyle name="Нейтральный 18" xfId="1493"/>
    <cellStyle name="Нейтральный 19" xfId="1494"/>
    <cellStyle name="Нейтральный 2" xfId="1495"/>
    <cellStyle name="Нейтральный 2 2" xfId="1496"/>
    <cellStyle name="Нейтральный 2 3" xfId="1497"/>
    <cellStyle name="Нейтральный 2 4" xfId="1498"/>
    <cellStyle name="Нейтральный 2 5" xfId="1499"/>
    <cellStyle name="Нейтральный 2 6" xfId="1500"/>
    <cellStyle name="Нейтральный 2 7" xfId="1501"/>
    <cellStyle name="Нейтральный 20" xfId="1502"/>
    <cellStyle name="Нейтральный 21" xfId="1503"/>
    <cellStyle name="Нейтральный 3" xfId="1504"/>
    <cellStyle name="Нейтральный 4" xfId="1505"/>
    <cellStyle name="Нейтральный 5" xfId="1506"/>
    <cellStyle name="Нейтральный 6" xfId="1507"/>
    <cellStyle name="Нейтральный 7" xfId="1508"/>
    <cellStyle name="Нейтральный 8" xfId="1509"/>
    <cellStyle name="Нейтральный 9" xfId="1510"/>
    <cellStyle name="Обычный" xfId="0" builtinId="0"/>
    <cellStyle name="Обычный 10" xfId="1511"/>
    <cellStyle name="Обычный 10 10" xfId="1512"/>
    <cellStyle name="Обычный 10 2" xfId="1513"/>
    <cellStyle name="Обычный 10 2 2" xfId="1514"/>
    <cellStyle name="Обычный 10 2 2 2" xfId="1515"/>
    <cellStyle name="Обычный 10 2 2 2 2" xfId="1516"/>
    <cellStyle name="Обычный 10 2 2 2 2 2" xfId="1517"/>
    <cellStyle name="Обычный 10 2 2 2 3" xfId="1518"/>
    <cellStyle name="Обычный 10 2 2 3" xfId="1519"/>
    <cellStyle name="Обычный 10 2 2 3 2" xfId="1520"/>
    <cellStyle name="Обычный 10 2 2 4" xfId="1521"/>
    <cellStyle name="Обычный 10 2 3" xfId="1522"/>
    <cellStyle name="Обычный 10 2 3 2" xfId="1523"/>
    <cellStyle name="Обычный 10 2 3 2 2" xfId="1524"/>
    <cellStyle name="Обычный 10 2 3 3" xfId="1525"/>
    <cellStyle name="Обычный 10 2 4" xfId="1526"/>
    <cellStyle name="Обычный 10 2 4 2" xfId="1527"/>
    <cellStyle name="Обычный 10 2 5" xfId="1528"/>
    <cellStyle name="Обычный 10 3" xfId="1529"/>
    <cellStyle name="Обычный 10 3 2" xfId="1530"/>
    <cellStyle name="Обычный 10 3 2 2" xfId="1531"/>
    <cellStyle name="Обычный 10 3 2 2 2" xfId="1532"/>
    <cellStyle name="Обычный 10 3 2 3" xfId="1533"/>
    <cellStyle name="Обычный 10 3 3" xfId="1534"/>
    <cellStyle name="Обычный 10 3 3 2" xfId="1535"/>
    <cellStyle name="Обычный 10 3 4" xfId="1536"/>
    <cellStyle name="Обычный 10 4" xfId="1537"/>
    <cellStyle name="Обычный 10 4 2" xfId="1538"/>
    <cellStyle name="Обычный 10 4 2 2" xfId="1539"/>
    <cellStyle name="Обычный 10 4 3" xfId="1540"/>
    <cellStyle name="Обычный 10 5" xfId="1541"/>
    <cellStyle name="Обычный 10 5 2" xfId="1542"/>
    <cellStyle name="Обычный 10 6" xfId="1543"/>
    <cellStyle name="Обычный 10 6 2" xfId="1544"/>
    <cellStyle name="Обычный 10 7" xfId="1545"/>
    <cellStyle name="Обычный 10 7 2" xfId="1546"/>
    <cellStyle name="Обычный 10 8" xfId="1547"/>
    <cellStyle name="Обычный 10 8 2" xfId="1548"/>
    <cellStyle name="Обычный 10 9" xfId="1549"/>
    <cellStyle name="Обычный 100" xfId="1550"/>
    <cellStyle name="Обычный 101" xfId="1551"/>
    <cellStyle name="Обычный 102" xfId="1552"/>
    <cellStyle name="Обычный 11" xfId="1553"/>
    <cellStyle name="Обычный 11 10" xfId="1554"/>
    <cellStyle name="Обычный 11 2" xfId="1555"/>
    <cellStyle name="Обычный 11 2 2" xfId="1556"/>
    <cellStyle name="Обычный 11 2 2 2" xfId="1557"/>
    <cellStyle name="Обычный 11 2 2 2 2" xfId="1558"/>
    <cellStyle name="Обычный 11 2 2 2 2 2" xfId="1559"/>
    <cellStyle name="Обычный 11 2 2 2 3" xfId="1560"/>
    <cellStyle name="Обычный 11 2 2 3" xfId="1561"/>
    <cellStyle name="Обычный 11 2 2 3 2" xfId="1562"/>
    <cellStyle name="Обычный 11 2 2 4" xfId="1563"/>
    <cellStyle name="Обычный 11 2 3" xfId="1564"/>
    <cellStyle name="Обычный 11 2 3 2" xfId="1565"/>
    <cellStyle name="Обычный 11 2 3 2 2" xfId="1566"/>
    <cellStyle name="Обычный 11 2 3 3" xfId="1567"/>
    <cellStyle name="Обычный 11 2 4" xfId="1568"/>
    <cellStyle name="Обычный 11 2 4 2" xfId="1569"/>
    <cellStyle name="Обычный 11 2 5" xfId="1570"/>
    <cellStyle name="Обычный 11 3" xfId="1571"/>
    <cellStyle name="Обычный 11 3 2" xfId="1572"/>
    <cellStyle name="Обычный 11 3 2 2" xfId="1573"/>
    <cellStyle name="Обычный 11 3 2 2 2" xfId="1574"/>
    <cellStyle name="Обычный 11 3 2 3" xfId="1575"/>
    <cellStyle name="Обычный 11 3 3" xfId="1576"/>
    <cellStyle name="Обычный 11 3 3 2" xfId="1577"/>
    <cellStyle name="Обычный 11 3 4" xfId="1578"/>
    <cellStyle name="Обычный 11 4" xfId="1579"/>
    <cellStyle name="Обычный 11 4 2" xfId="1580"/>
    <cellStyle name="Обычный 11 4 2 2" xfId="1581"/>
    <cellStyle name="Обычный 11 4 3" xfId="1582"/>
    <cellStyle name="Обычный 11 5" xfId="1583"/>
    <cellStyle name="Обычный 11 5 2" xfId="1584"/>
    <cellStyle name="Обычный 11 6" xfId="1585"/>
    <cellStyle name="Обычный 11 6 2" xfId="1586"/>
    <cellStyle name="Обычный 11 7" xfId="1587"/>
    <cellStyle name="Обычный 11 7 2" xfId="1588"/>
    <cellStyle name="Обычный 11 8" xfId="1589"/>
    <cellStyle name="Обычный 11 8 2" xfId="1590"/>
    <cellStyle name="Обычный 11 9" xfId="1591"/>
    <cellStyle name="Обычный 12" xfId="1592"/>
    <cellStyle name="Обычный 12 2" xfId="1593"/>
    <cellStyle name="Обычный 12 2 2" xfId="1594"/>
    <cellStyle name="Обычный 12 3" xfId="1595"/>
    <cellStyle name="Обычный 12 4" xfId="1596"/>
    <cellStyle name="Обычный 12 5" xfId="1597"/>
    <cellStyle name="Обычный 12 6" xfId="1598"/>
    <cellStyle name="Обычный 12 7" xfId="1599"/>
    <cellStyle name="Обычный 12 8" xfId="1600"/>
    <cellStyle name="Обычный 13" xfId="1601"/>
    <cellStyle name="Обычный 13 2" xfId="1602"/>
    <cellStyle name="Обычный 13 2 2" xfId="1603"/>
    <cellStyle name="Обычный 13 2 3" xfId="1604"/>
    <cellStyle name="Обычный 13 3" xfId="1605"/>
    <cellStyle name="Обычный 13 4" xfId="1606"/>
    <cellStyle name="Обычный 13 5" xfId="1607"/>
    <cellStyle name="Обычный 13 6" xfId="1608"/>
    <cellStyle name="Обычный 13 7" xfId="1609"/>
    <cellStyle name="Обычный 13 8" xfId="1610"/>
    <cellStyle name="Обычный 14" xfId="1611"/>
    <cellStyle name="Обычный 14 2" xfId="1612"/>
    <cellStyle name="Обычный 14 2 2" xfId="1613"/>
    <cellStyle name="Обычный 14 2 2 2" xfId="1614"/>
    <cellStyle name="Обычный 14 2 2 2 2" xfId="1615"/>
    <cellStyle name="Обычный 14 2 2 3" xfId="1616"/>
    <cellStyle name="Обычный 14 2 3" xfId="1617"/>
    <cellStyle name="Обычный 14 2 3 2" xfId="1618"/>
    <cellStyle name="Обычный 14 2 4" xfId="1619"/>
    <cellStyle name="Обычный 14 3" xfId="1620"/>
    <cellStyle name="Обычный 14 3 2" xfId="1621"/>
    <cellStyle name="Обычный 14 3 2 2" xfId="1622"/>
    <cellStyle name="Обычный 14 3 2 2 2" xfId="1623"/>
    <cellStyle name="Обычный 14 3 2 3" xfId="1624"/>
    <cellStyle name="Обычный 14 3 3" xfId="1625"/>
    <cellStyle name="Обычный 14 3 3 2" xfId="1626"/>
    <cellStyle name="Обычный 14 3 4" xfId="1627"/>
    <cellStyle name="Обычный 14 4" xfId="1628"/>
    <cellStyle name="Обычный 14 4 2" xfId="1629"/>
    <cellStyle name="Обычный 14 4 2 2" xfId="1630"/>
    <cellStyle name="Обычный 14 4 3" xfId="1631"/>
    <cellStyle name="Обычный 14 5" xfId="1632"/>
    <cellStyle name="Обычный 14 5 2" xfId="1633"/>
    <cellStyle name="Обычный 14 6" xfId="1634"/>
    <cellStyle name="Обычный 14 7" xfId="1635"/>
    <cellStyle name="Обычный 15" xfId="1636"/>
    <cellStyle name="Обычный 15 2" xfId="1637"/>
    <cellStyle name="Обычный 15 2 2" xfId="1638"/>
    <cellStyle name="Обычный 15 2 2 2" xfId="1639"/>
    <cellStyle name="Обычный 15 2 2 2 2" xfId="1640"/>
    <cellStyle name="Обычный 15 2 2 2 2 2" xfId="1641"/>
    <cellStyle name="Обычный 15 2 2 2 3" xfId="1642"/>
    <cellStyle name="Обычный 15 2 2 3" xfId="1643"/>
    <cellStyle name="Обычный 15 2 2 3 2" xfId="1644"/>
    <cellStyle name="Обычный 15 2 2 4" xfId="1645"/>
    <cellStyle name="Обычный 15 2 3" xfId="1646"/>
    <cellStyle name="Обычный 15 2 3 2" xfId="1647"/>
    <cellStyle name="Обычный 15 2 3 2 2" xfId="1648"/>
    <cellStyle name="Обычный 15 2 3 3" xfId="1649"/>
    <cellStyle name="Обычный 15 2 4" xfId="1650"/>
    <cellStyle name="Обычный 15 2 4 2" xfId="1651"/>
    <cellStyle name="Обычный 15 2 5" xfId="1652"/>
    <cellStyle name="Обычный 15 3" xfId="5"/>
    <cellStyle name="Обычный 15 4" xfId="1653"/>
    <cellStyle name="Обычный 15 4 2" xfId="1654"/>
    <cellStyle name="Обычный 15 4 2 2" xfId="1655"/>
    <cellStyle name="Обычный 15 4 3" xfId="1656"/>
    <cellStyle name="Обычный 15 5" xfId="1657"/>
    <cellStyle name="Обычный 15 5 2" xfId="1658"/>
    <cellStyle name="Обычный 15 6" xfId="1659"/>
    <cellStyle name="Обычный 16" xfId="1660"/>
    <cellStyle name="Обычный 16 2" xfId="1661"/>
    <cellStyle name="Обычный 16 2 2" xfId="1662"/>
    <cellStyle name="Обычный 16 2 2 2" xfId="1663"/>
    <cellStyle name="Обычный 16 2 2 2 2" xfId="1664"/>
    <cellStyle name="Обычный 16 2 2 2 2 2" xfId="1665"/>
    <cellStyle name="Обычный 16 2 2 2 3" xfId="1666"/>
    <cellStyle name="Обычный 16 2 2 3" xfId="1667"/>
    <cellStyle name="Обычный 16 2 2 3 2" xfId="1668"/>
    <cellStyle name="Обычный 16 2 2 4" xfId="1669"/>
    <cellStyle name="Обычный 16 2 3" xfId="1670"/>
    <cellStyle name="Обычный 16 2 3 2" xfId="1671"/>
    <cellStyle name="Обычный 16 2 3 2 2" xfId="1672"/>
    <cellStyle name="Обычный 16 2 3 3" xfId="1673"/>
    <cellStyle name="Обычный 16 2 4" xfId="1674"/>
    <cellStyle name="Обычный 16 2 4 2" xfId="1675"/>
    <cellStyle name="Обычный 16 2 5" xfId="1676"/>
    <cellStyle name="Обычный 16 3" xfId="1677"/>
    <cellStyle name="Обычный 16 3 2" xfId="1678"/>
    <cellStyle name="Обычный 16 3 2 2" xfId="1679"/>
    <cellStyle name="Обычный 16 3 3" xfId="1680"/>
    <cellStyle name="Обычный 16 4" xfId="1681"/>
    <cellStyle name="Обычный 16 4 2" xfId="1682"/>
    <cellStyle name="Обычный 16 5" xfId="1683"/>
    <cellStyle name="Обычный 17" xfId="1684"/>
    <cellStyle name="Обычный 17 2" xfId="1685"/>
    <cellStyle name="Обычный 18" xfId="1686"/>
    <cellStyle name="Обычный 18 2" xfId="1687"/>
    <cellStyle name="Обычный 18 2 2" xfId="1688"/>
    <cellStyle name="Обычный 18 2 2 2" xfId="1689"/>
    <cellStyle name="Обычный 18 2 3" xfId="1690"/>
    <cellStyle name="Обычный 18 3" xfId="1691"/>
    <cellStyle name="Обычный 18 3 2" xfId="1692"/>
    <cellStyle name="Обычный 18 4" xfId="1693"/>
    <cellStyle name="Обычный 19" xfId="1694"/>
    <cellStyle name="Обычный 19 2" xfId="1695"/>
    <cellStyle name="Обычный 19 3" xfId="1696"/>
    <cellStyle name="Обычный 19 3 2" xfId="1697"/>
    <cellStyle name="Обычный 2" xfId="6"/>
    <cellStyle name="Обычный 2 10" xfId="1698"/>
    <cellStyle name="Обычный 2 11" xfId="1699"/>
    <cellStyle name="Обычный 2 12" xfId="1700"/>
    <cellStyle name="Обычный 2 13" xfId="1701"/>
    <cellStyle name="Обычный 2 14" xfId="1702"/>
    <cellStyle name="Обычный 2 15" xfId="1703"/>
    <cellStyle name="Обычный 2 16" xfId="1704"/>
    <cellStyle name="Обычный 2 17" xfId="1705"/>
    <cellStyle name="Обычный 2 18" xfId="1706"/>
    <cellStyle name="Обычный 2 19" xfId="1707"/>
    <cellStyle name="Обычный 2 2" xfId="3"/>
    <cellStyle name="Обычный 2 2 10" xfId="1708"/>
    <cellStyle name="Обычный 2 2 2" xfId="1709"/>
    <cellStyle name="Обычный 2 2 2 2" xfId="1710"/>
    <cellStyle name="Обычный 2 2 2 2 2" xfId="1711"/>
    <cellStyle name="Обычный 2 2 2 3" xfId="1712"/>
    <cellStyle name="Обычный 2 2 2 4" xfId="1713"/>
    <cellStyle name="Обычный 2 2 2 5" xfId="1714"/>
    <cellStyle name="Обычный 2 2 2 6" xfId="1715"/>
    <cellStyle name="Обычный 2 2 2 7" xfId="1716"/>
    <cellStyle name="Обычный 2 2 3" xfId="1717"/>
    <cellStyle name="Обычный 2 2 4" xfId="1718"/>
    <cellStyle name="Обычный 2 2 5" xfId="1719"/>
    <cellStyle name="Обычный 2 2 5 2" xfId="1720"/>
    <cellStyle name="Обычный 2 2 6" xfId="1721"/>
    <cellStyle name="Обычный 2 2 7" xfId="1722"/>
    <cellStyle name="Обычный 2 2 8" xfId="1723"/>
    <cellStyle name="Обычный 2 2 9" xfId="1724"/>
    <cellStyle name="Обычный 2 20" xfId="1725"/>
    <cellStyle name="Обычный 2 21" xfId="1726"/>
    <cellStyle name="Обычный 2 22" xfId="1727"/>
    <cellStyle name="Обычный 2 23" xfId="1728"/>
    <cellStyle name="Обычный 2 24" xfId="1729"/>
    <cellStyle name="Обычный 2 25" xfId="1730"/>
    <cellStyle name="Обычный 2 26" xfId="1731"/>
    <cellStyle name="Обычный 2 27" xfId="1732"/>
    <cellStyle name="Обычный 2 28" xfId="1733"/>
    <cellStyle name="Обычный 2 29" xfId="1734"/>
    <cellStyle name="Обычный 2 3" xfId="1735"/>
    <cellStyle name="Обычный 2 3 2" xfId="1736"/>
    <cellStyle name="Обычный 2 3 3" xfId="1737"/>
    <cellStyle name="Обычный 2 3 4" xfId="1738"/>
    <cellStyle name="Обычный 2 3 5" xfId="1739"/>
    <cellStyle name="Обычный 2 3 6" xfId="1740"/>
    <cellStyle name="Обычный 2 3 7" xfId="1741"/>
    <cellStyle name="Обычный 2 30" xfId="1742"/>
    <cellStyle name="Обычный 2 31" xfId="1743"/>
    <cellStyle name="Обычный 2 32" xfId="1744"/>
    <cellStyle name="Обычный 2 33" xfId="1745"/>
    <cellStyle name="Обычный 2 34" xfId="1746"/>
    <cellStyle name="Обычный 2 35" xfId="1747"/>
    <cellStyle name="Обычный 2 36" xfId="1748"/>
    <cellStyle name="Обычный 2 37" xfId="1749"/>
    <cellStyle name="Обычный 2 38" xfId="1750"/>
    <cellStyle name="Обычный 2 39" xfId="1751"/>
    <cellStyle name="Обычный 2 4" xfId="1752"/>
    <cellStyle name="Обычный 2 4 2" xfId="1753"/>
    <cellStyle name="Обычный 2 4 2 2" xfId="1754"/>
    <cellStyle name="Обычный 2 4 2 2 2" xfId="1755"/>
    <cellStyle name="Обычный 2 4 2 2 2 2" xfId="1756"/>
    <cellStyle name="Обычный 2 4 2 2 3" xfId="1757"/>
    <cellStyle name="Обычный 2 4 2 3" xfId="1758"/>
    <cellStyle name="Обычный 2 4 2 3 2" xfId="1759"/>
    <cellStyle name="Обычный 2 4 2 4" xfId="1760"/>
    <cellStyle name="Обычный 2 4 3" xfId="1761"/>
    <cellStyle name="Обычный 2 4 3 2" xfId="1762"/>
    <cellStyle name="Обычный 2 4 3 2 2" xfId="1763"/>
    <cellStyle name="Обычный 2 4 3 3" xfId="1764"/>
    <cellStyle name="Обычный 2 4 4" xfId="1765"/>
    <cellStyle name="Обычный 2 4 4 2" xfId="1766"/>
    <cellStyle name="Обычный 2 4 5" xfId="1767"/>
    <cellStyle name="Обычный 2 40" xfId="1768"/>
    <cellStyle name="Обычный 2 41" xfId="1769"/>
    <cellStyle name="Обычный 2 42" xfId="1770"/>
    <cellStyle name="Обычный 2 43" xfId="1771"/>
    <cellStyle name="Обычный 2 44" xfId="1772"/>
    <cellStyle name="Обычный 2 45" xfId="1773"/>
    <cellStyle name="Обычный 2 46" xfId="1774"/>
    <cellStyle name="Обычный 2 47" xfId="1775"/>
    <cellStyle name="Обычный 2 48" xfId="1776"/>
    <cellStyle name="Обычный 2 49" xfId="1777"/>
    <cellStyle name="Обычный 2 5" xfId="1778"/>
    <cellStyle name="Обычный 2 5 2" xfId="1779"/>
    <cellStyle name="Обычный 2 5 2 2" xfId="1780"/>
    <cellStyle name="Обычный 2 5 2 2 2" xfId="1781"/>
    <cellStyle name="Обычный 2 5 2 3" xfId="1782"/>
    <cellStyle name="Обычный 2 5 3" xfId="1783"/>
    <cellStyle name="Обычный 2 5 3 2" xfId="1784"/>
    <cellStyle name="Обычный 2 5 4" xfId="1785"/>
    <cellStyle name="Обычный 2 50" xfId="1786"/>
    <cellStyle name="Обычный 2 51" xfId="1787"/>
    <cellStyle name="Обычный 2 52" xfId="1788"/>
    <cellStyle name="Обычный 2 53" xfId="1789"/>
    <cellStyle name="Обычный 2 54" xfId="1790"/>
    <cellStyle name="Обычный 2 55" xfId="1791"/>
    <cellStyle name="Обычный 2 56" xfId="1792"/>
    <cellStyle name="Обычный 2 57" xfId="1793"/>
    <cellStyle name="Обычный 2 58" xfId="1794"/>
    <cellStyle name="Обычный 2 59" xfId="1795"/>
    <cellStyle name="Обычный 2 6" xfId="1796"/>
    <cellStyle name="Обычный 2 60" xfId="1797"/>
    <cellStyle name="Обычный 2 61" xfId="1798"/>
    <cellStyle name="Обычный 2 62" xfId="1799"/>
    <cellStyle name="Обычный 2 63" xfId="1800"/>
    <cellStyle name="Обычный 2 64" xfId="1801"/>
    <cellStyle name="Обычный 2 65" xfId="1802"/>
    <cellStyle name="Обычный 2 66" xfId="1803"/>
    <cellStyle name="Обычный 2 67" xfId="1804"/>
    <cellStyle name="Обычный 2 67 2" xfId="1805"/>
    <cellStyle name="Обычный 2 67 2 2" xfId="1806"/>
    <cellStyle name="Обычный 2 67 2 2 2" xfId="1807"/>
    <cellStyle name="Обычный 2 67 2 3" xfId="1808"/>
    <cellStyle name="Обычный 2 67 3" xfId="1809"/>
    <cellStyle name="Обычный 2 67 3 2" xfId="1810"/>
    <cellStyle name="Обычный 2 67 4" xfId="1811"/>
    <cellStyle name="Обычный 2 68" xfId="1812"/>
    <cellStyle name="Обычный 2 68 2" xfId="1813"/>
    <cellStyle name="Обычный 2 68 2 2" xfId="1814"/>
    <cellStyle name="Обычный 2 68 2 2 2" xfId="1815"/>
    <cellStyle name="Обычный 2 68 2 3" xfId="1816"/>
    <cellStyle name="Обычный 2 68 3" xfId="1817"/>
    <cellStyle name="Обычный 2 68 3 2" xfId="1818"/>
    <cellStyle name="Обычный 2 68 4" xfId="1819"/>
    <cellStyle name="Обычный 2 69" xfId="1820"/>
    <cellStyle name="Обычный 2 69 2" xfId="1821"/>
    <cellStyle name="Обычный 2 7" xfId="1822"/>
    <cellStyle name="Обычный 2 70" xfId="1823"/>
    <cellStyle name="Обычный 2 71" xfId="1824"/>
    <cellStyle name="Обычный 2 72" xfId="1825"/>
    <cellStyle name="Обычный 2 73" xfId="1826"/>
    <cellStyle name="Обычный 2 74" xfId="1827"/>
    <cellStyle name="Обычный 2 74 2" xfId="1828"/>
    <cellStyle name="Обычный 2 8" xfId="1829"/>
    <cellStyle name="Обычный 2 9" xfId="1830"/>
    <cellStyle name="Обычный 2_РЕЕСТР январь-декабрь 2012" xfId="1831"/>
    <cellStyle name="Обычный 20" xfId="1832"/>
    <cellStyle name="Обычный 20 2" xfId="1833"/>
    <cellStyle name="Обычный 21" xfId="1834"/>
    <cellStyle name="Обычный 21 2" xfId="1835"/>
    <cellStyle name="Обычный 21 2 2" xfId="1836"/>
    <cellStyle name="Обычный 21 3" xfId="1837"/>
    <cellStyle name="Обычный 21 3 2" xfId="1838"/>
    <cellStyle name="Обычный 21 4" xfId="1839"/>
    <cellStyle name="Обычный 22" xfId="1840"/>
    <cellStyle name="Обычный 22 2" xfId="1841"/>
    <cellStyle name="Обычный 22 2 2" xfId="1842"/>
    <cellStyle name="Обычный 22 3" xfId="1843"/>
    <cellStyle name="Обычный 22 3 2" xfId="1844"/>
    <cellStyle name="Обычный 23" xfId="1845"/>
    <cellStyle name="Обычный 23 2" xfId="1846"/>
    <cellStyle name="Обычный 23 3" xfId="1847"/>
    <cellStyle name="Обычный 24" xfId="1848"/>
    <cellStyle name="Обычный 24 2" xfId="1849"/>
    <cellStyle name="Обычный 24 2 2" xfId="1850"/>
    <cellStyle name="Обычный 25" xfId="1851"/>
    <cellStyle name="Обычный 25 2" xfId="1852"/>
    <cellStyle name="Обычный 25 2 2" xfId="1853"/>
    <cellStyle name="Обычный 25 3" xfId="1854"/>
    <cellStyle name="Обычный 26" xfId="1855"/>
    <cellStyle name="Обычный 27" xfId="1856"/>
    <cellStyle name="Обычный 28" xfId="1857"/>
    <cellStyle name="Обычный 28 2" xfId="1858"/>
    <cellStyle name="Обычный 29" xfId="1859"/>
    <cellStyle name="Обычный 29 2" xfId="1860"/>
    <cellStyle name="Обычный 3" xfId="2"/>
    <cellStyle name="Обычный 3 10" xfId="4"/>
    <cellStyle name="Обычный 3 11" xfId="1862"/>
    <cellStyle name="Обычный 3 12" xfId="1863"/>
    <cellStyle name="Обычный 3 13" xfId="1861"/>
    <cellStyle name="Обычный 3 2" xfId="1864"/>
    <cellStyle name="Обычный 3 2 2" xfId="1865"/>
    <cellStyle name="Обычный 3 2 3" xfId="1866"/>
    <cellStyle name="Обычный 3 2 4" xfId="1867"/>
    <cellStyle name="Обычный 3 2 5" xfId="1868"/>
    <cellStyle name="Обычный 3 2 6" xfId="1869"/>
    <cellStyle name="Обычный 3 2 7" xfId="1870"/>
    <cellStyle name="Обычный 3 3" xfId="1871"/>
    <cellStyle name="Обычный 3 3 2" xfId="1872"/>
    <cellStyle name="Обычный 3 3 2 2" xfId="1873"/>
    <cellStyle name="Обычный 3 3 2 2 2" xfId="1874"/>
    <cellStyle name="Обычный 3 3 2 3" xfId="1875"/>
    <cellStyle name="Обычный 3 3 3" xfId="1876"/>
    <cellStyle name="Обычный 3 3 3 2" xfId="1877"/>
    <cellStyle name="Обычный 3 3 4" xfId="1878"/>
    <cellStyle name="Обычный 3 4" xfId="1879"/>
    <cellStyle name="Обычный 3 4 2" xfId="1880"/>
    <cellStyle name="Обычный 3 4 2 2" xfId="1881"/>
    <cellStyle name="Обычный 3 4 2 2 2" xfId="1882"/>
    <cellStyle name="Обычный 3 4 2 3" xfId="1883"/>
    <cellStyle name="Обычный 3 4 3" xfId="1884"/>
    <cellStyle name="Обычный 3 4 3 2" xfId="1885"/>
    <cellStyle name="Обычный 3 4 4" xfId="1886"/>
    <cellStyle name="Обычный 3 5" xfId="1887"/>
    <cellStyle name="Обычный 3 5 2" xfId="1888"/>
    <cellStyle name="Обычный 3 5 2 2" xfId="1889"/>
    <cellStyle name="Обычный 3 5 2 2 2" xfId="1890"/>
    <cellStyle name="Обычный 3 5 2 3" xfId="1891"/>
    <cellStyle name="Обычный 3 5 3" xfId="1892"/>
    <cellStyle name="Обычный 3 5 3 2" xfId="1893"/>
    <cellStyle name="Обычный 3 5 4" xfId="1894"/>
    <cellStyle name="Обычный 3 6" xfId="1895"/>
    <cellStyle name="Обычный 3 7" xfId="1896"/>
    <cellStyle name="Обычный 3 8" xfId="1897"/>
    <cellStyle name="Обычный 3 9" xfId="1898"/>
    <cellStyle name="Обычный 3_Исполнение_филиалы_испрКРиТР" xfId="1899"/>
    <cellStyle name="Обычный 30" xfId="1900"/>
    <cellStyle name="Обычный 30 2" xfId="1901"/>
    <cellStyle name="Обычный 31" xfId="1902"/>
    <cellStyle name="Обычный 31 2" xfId="1903"/>
    <cellStyle name="Обычный 32" xfId="1904"/>
    <cellStyle name="Обычный 32 2" xfId="1905"/>
    <cellStyle name="Обычный 33" xfId="1906"/>
    <cellStyle name="Обычный 34" xfId="1907"/>
    <cellStyle name="Обычный 34 2" xfId="1908"/>
    <cellStyle name="Обычный 35" xfId="1909"/>
    <cellStyle name="Обычный 35 2" xfId="1910"/>
    <cellStyle name="Обычный 36" xfId="1911"/>
    <cellStyle name="Обычный 36 2" xfId="1912"/>
    <cellStyle name="Обычный 37" xfId="1913"/>
    <cellStyle name="Обычный 38" xfId="1914"/>
    <cellStyle name="Обычный 39" xfId="1915"/>
    <cellStyle name="Обычный 4" xfId="1916"/>
    <cellStyle name="Обычный 4 10" xfId="1917"/>
    <cellStyle name="Обычный 4 11" xfId="1918"/>
    <cellStyle name="Обычный 4 2" xfId="1919"/>
    <cellStyle name="Обычный 4 2 2" xfId="1920"/>
    <cellStyle name="Обычный 4 2 2 2" xfId="1921"/>
    <cellStyle name="Обычный 4 2 2 2 2" xfId="1922"/>
    <cellStyle name="Обычный 4 2 2 2 2 2" xfId="1923"/>
    <cellStyle name="Обычный 4 2 2 2 3" xfId="1924"/>
    <cellStyle name="Обычный 4 2 2 3" xfId="1925"/>
    <cellStyle name="Обычный 4 2 2 3 2" xfId="1926"/>
    <cellStyle name="Обычный 4 2 2 4" xfId="1927"/>
    <cellStyle name="Обычный 4 2 2 5" xfId="1928"/>
    <cellStyle name="Обычный 4 2 3" xfId="1929"/>
    <cellStyle name="Обычный 4 2 3 2" xfId="1930"/>
    <cellStyle name="Обычный 4 2 3 2 2" xfId="1931"/>
    <cellStyle name="Обычный 4 2 3 3" xfId="1932"/>
    <cellStyle name="Обычный 4 2 4" xfId="1933"/>
    <cellStyle name="Обычный 4 2 4 2" xfId="1934"/>
    <cellStyle name="Обычный 4 2 5" xfId="1935"/>
    <cellStyle name="Обычный 4 2 6" xfId="1936"/>
    <cellStyle name="Обычный 4 3" xfId="1937"/>
    <cellStyle name="Обычный 4 3 2" xfId="1938"/>
    <cellStyle name="Обычный 4 3 2 2" xfId="1939"/>
    <cellStyle name="Обычный 4 3 2 2 2" xfId="1940"/>
    <cellStyle name="Обычный 4 3 2 3" xfId="1941"/>
    <cellStyle name="Обычный 4 3 3" xfId="1942"/>
    <cellStyle name="Обычный 4 3 3 2" xfId="1943"/>
    <cellStyle name="Обычный 4 3 4" xfId="1944"/>
    <cellStyle name="Обычный 4 3 5" xfId="1945"/>
    <cellStyle name="Обычный 4 4" xfId="1946"/>
    <cellStyle name="Обычный 4 4 2" xfId="1947"/>
    <cellStyle name="Обычный 4 4 2 2" xfId="1948"/>
    <cellStyle name="Обычный 4 4 3" xfId="1949"/>
    <cellStyle name="Обычный 4 4 4" xfId="1950"/>
    <cellStyle name="Обычный 4 5" xfId="1951"/>
    <cellStyle name="Обычный 4 5 2" xfId="1952"/>
    <cellStyle name="Обычный 4 6" xfId="1953"/>
    <cellStyle name="Обычный 4 6 2" xfId="1954"/>
    <cellStyle name="Обычный 4 7" xfId="1955"/>
    <cellStyle name="Обычный 4 7 2" xfId="1956"/>
    <cellStyle name="Обычный 4 8" xfId="1957"/>
    <cellStyle name="Обычный 4 9" xfId="1958"/>
    <cellStyle name="Обычный 4 9 2" xfId="1959"/>
    <cellStyle name="Обычный 40" xfId="1960"/>
    <cellStyle name="Обычный 41" xfId="1961"/>
    <cellStyle name="Обычный 42" xfId="1962"/>
    <cellStyle name="Обычный 43" xfId="1963"/>
    <cellStyle name="Обычный 44" xfId="1964"/>
    <cellStyle name="Обычный 45" xfId="1965"/>
    <cellStyle name="Обычный 46" xfId="1966"/>
    <cellStyle name="Обычный 47" xfId="1967"/>
    <cellStyle name="Обычный 48" xfId="1968"/>
    <cellStyle name="Обычный 49" xfId="1969"/>
    <cellStyle name="Обычный 49 2" xfId="1970"/>
    <cellStyle name="Обычный 5" xfId="1971"/>
    <cellStyle name="Обычный 5 10" xfId="1972"/>
    <cellStyle name="Обычный 5 11" xfId="1973"/>
    <cellStyle name="Обычный 5 2" xfId="1974"/>
    <cellStyle name="Обычный 5 2 2" xfId="1975"/>
    <cellStyle name="Обычный 5 2 2 2" xfId="1976"/>
    <cellStyle name="Обычный 5 2 2 2 2" xfId="1977"/>
    <cellStyle name="Обычный 5 2 2 2 2 2" xfId="1978"/>
    <cellStyle name="Обычный 5 2 2 2 3" xfId="1979"/>
    <cellStyle name="Обычный 5 2 2 3" xfId="1980"/>
    <cellStyle name="Обычный 5 2 2 3 2" xfId="1981"/>
    <cellStyle name="Обычный 5 2 2 3 2 2" xfId="1982"/>
    <cellStyle name="Обычный 5 2 2 3 2 2 2" xfId="1983"/>
    <cellStyle name="Обычный 5 2 2 3 2 2 2 2" xfId="1984"/>
    <cellStyle name="Обычный 5 2 2 3 2 2 3" xfId="1985"/>
    <cellStyle name="Обычный 5 2 2 3 2 2 4" xfId="1986"/>
    <cellStyle name="Обычный 5 2 2 3 2 3" xfId="1987"/>
    <cellStyle name="Обычный 5 2 2 3 2 3 2" xfId="1988"/>
    <cellStyle name="Обычный 5 2 2 3 2 4" xfId="1989"/>
    <cellStyle name="Обычный 5 2 2 3 2 5" xfId="1990"/>
    <cellStyle name="Обычный 5 2 2 3 3" xfId="1991"/>
    <cellStyle name="Обычный 5 2 2 3 3 2" xfId="1992"/>
    <cellStyle name="Обычный 5 2 2 3 3 2 2" xfId="1993"/>
    <cellStyle name="Обычный 5 2 2 3 3 3" xfId="1994"/>
    <cellStyle name="Обычный 5 2 2 3 3 4" xfId="1995"/>
    <cellStyle name="Обычный 5 2 2 3 4" xfId="1996"/>
    <cellStyle name="Обычный 5 2 2 3 4 2" xfId="1997"/>
    <cellStyle name="Обычный 5 2 2 3 5" xfId="1998"/>
    <cellStyle name="Обычный 5 2 2 3 6" xfId="1999"/>
    <cellStyle name="Обычный 5 2 2 4" xfId="2000"/>
    <cellStyle name="Обычный 5 2 2 4 2" xfId="2001"/>
    <cellStyle name="Обычный 5 2 2 5" xfId="2002"/>
    <cellStyle name="Обычный 5 2 2 6" xfId="2003"/>
    <cellStyle name="Обычный 5 2 3" xfId="2004"/>
    <cellStyle name="Обычный 5 2 3 2" xfId="2005"/>
    <cellStyle name="Обычный 5 2 3 2 2" xfId="2006"/>
    <cellStyle name="Обычный 5 2 3 3" xfId="2007"/>
    <cellStyle name="Обычный 5 2 4" xfId="2008"/>
    <cellStyle name="Обычный 5 2 4 2" xfId="2009"/>
    <cellStyle name="Обычный 5 2 5" xfId="2010"/>
    <cellStyle name="Обычный 5 2 6" xfId="2011"/>
    <cellStyle name="Обычный 5 3" xfId="2012"/>
    <cellStyle name="Обычный 5 3 2" xfId="2013"/>
    <cellStyle name="Обычный 5 3 2 2" xfId="2014"/>
    <cellStyle name="Обычный 5 3 2 2 2" xfId="2015"/>
    <cellStyle name="Обычный 5 3 2 2 2 2" xfId="2016"/>
    <cellStyle name="Обычный 5 3 2 2 2 2 2" xfId="2017"/>
    <cellStyle name="Обычный 5 3 2 2 2 3" xfId="2018"/>
    <cellStyle name="Обычный 5 3 2 2 3" xfId="2019"/>
    <cellStyle name="Обычный 5 3 2 2 3 2" xfId="2020"/>
    <cellStyle name="Обычный 5 3 2 2 4" xfId="2021"/>
    <cellStyle name="Обычный 5 3 2 2 5" xfId="2022"/>
    <cellStyle name="Обычный 5 3 2 3" xfId="2023"/>
    <cellStyle name="Обычный 5 3 2 3 2" xfId="2024"/>
    <cellStyle name="Обычный 5 3 2 3 2 2" xfId="2025"/>
    <cellStyle name="Обычный 5 3 2 3 3" xfId="2026"/>
    <cellStyle name="Обычный 5 3 2 4" xfId="2027"/>
    <cellStyle name="Обычный 5 3 2 4 2" xfId="2028"/>
    <cellStyle name="Обычный 5 3 2 5" xfId="2029"/>
    <cellStyle name="Обычный 5 3 2 6" xfId="2030"/>
    <cellStyle name="Обычный 5 3 3" xfId="2031"/>
    <cellStyle name="Обычный 5 3 3 2" xfId="2032"/>
    <cellStyle name="Обычный 5 3 3 2 2" xfId="2033"/>
    <cellStyle name="Обычный 5 3 3 2 2 2" xfId="2034"/>
    <cellStyle name="Обычный 5 3 3 2 2 2 2" xfId="2035"/>
    <cellStyle name="Обычный 5 3 3 2 2 3" xfId="2036"/>
    <cellStyle name="Обычный 5 3 3 2 2 4" xfId="2037"/>
    <cellStyle name="Обычный 5 3 3 2 3" xfId="2038"/>
    <cellStyle name="Обычный 5 3 3 2 3 2" xfId="2039"/>
    <cellStyle name="Обычный 5 3 3 2 4" xfId="2040"/>
    <cellStyle name="Обычный 5 3 3 2 5" xfId="2041"/>
    <cellStyle name="Обычный 5 3 3 3" xfId="2042"/>
    <cellStyle name="Обычный 5 3 3 3 2" xfId="2043"/>
    <cellStyle name="Обычный 5 3 3 3 2 2" xfId="2044"/>
    <cellStyle name="Обычный 5 3 3 3 3" xfId="2045"/>
    <cellStyle name="Обычный 5 3 3 3 4" xfId="2046"/>
    <cellStyle name="Обычный 5 3 3 4" xfId="2047"/>
    <cellStyle name="Обычный 5 3 3 4 2" xfId="2048"/>
    <cellStyle name="Обычный 5 3 3 5" xfId="2049"/>
    <cellStyle name="Обычный 5 3 3 6" xfId="2050"/>
    <cellStyle name="Обычный 5 3 4" xfId="2051"/>
    <cellStyle name="Обычный 5 3 4 2" xfId="2052"/>
    <cellStyle name="Обычный 5 3 4 2 2" xfId="2053"/>
    <cellStyle name="Обычный 5 3 4 3" xfId="2054"/>
    <cellStyle name="Обычный 5 3 4 4" xfId="2055"/>
    <cellStyle name="Обычный 5 3 5" xfId="2056"/>
    <cellStyle name="Обычный 5 3 5 2" xfId="2057"/>
    <cellStyle name="Обычный 5 3 6" xfId="2058"/>
    <cellStyle name="Обычный 5 3 7" xfId="2059"/>
    <cellStyle name="Обычный 5 4" xfId="2060"/>
    <cellStyle name="Обычный 5 4 2" xfId="2061"/>
    <cellStyle name="Обычный 5 4 2 2" xfId="2062"/>
    <cellStyle name="Обычный 5 4 2 2 2" xfId="2063"/>
    <cellStyle name="Обычный 5 4 2 3" xfId="2064"/>
    <cellStyle name="Обычный 5 4 3" xfId="2065"/>
    <cellStyle name="Обычный 5 4 3 2" xfId="2066"/>
    <cellStyle name="Обычный 5 4 4" xfId="2067"/>
    <cellStyle name="Обычный 5 4 5" xfId="2068"/>
    <cellStyle name="Обычный 5 5" xfId="2069"/>
    <cellStyle name="Обычный 5 5 2" xfId="2070"/>
    <cellStyle name="Обычный 5 5 2 2" xfId="2071"/>
    <cellStyle name="Обычный 5 5 3" xfId="2072"/>
    <cellStyle name="Обычный 5 6" xfId="2073"/>
    <cellStyle name="Обычный 5 6 2" xfId="2074"/>
    <cellStyle name="Обычный 5 6 2 2" xfId="2075"/>
    <cellStyle name="Обычный 5 6 3" xfId="2076"/>
    <cellStyle name="Обычный 5 7" xfId="2077"/>
    <cellStyle name="Обычный 5 7 2" xfId="2078"/>
    <cellStyle name="Обычный 5 8" xfId="2079"/>
    <cellStyle name="Обычный 5 8 2" xfId="2080"/>
    <cellStyle name="Обычный 5 9" xfId="2081"/>
    <cellStyle name="Обычный 5 9 2" xfId="2082"/>
    <cellStyle name="Обычный 5_Исполнение_филиалы_испрКРиТР" xfId="2083"/>
    <cellStyle name="Обычный 50" xfId="2084"/>
    <cellStyle name="Обычный 50 2" xfId="2085"/>
    <cellStyle name="Обычный 51" xfId="2086"/>
    <cellStyle name="Обычный 51 2" xfId="2087"/>
    <cellStyle name="Обычный 52" xfId="2088"/>
    <cellStyle name="Обычный 52 2" xfId="2089"/>
    <cellStyle name="Обычный 53" xfId="2090"/>
    <cellStyle name="Обычный 53 2" xfId="2091"/>
    <cellStyle name="Обычный 54" xfId="2092"/>
    <cellStyle name="Обычный 55" xfId="2093"/>
    <cellStyle name="Обычный 56" xfId="2094"/>
    <cellStyle name="Обычный 57" xfId="2095"/>
    <cellStyle name="Обычный 58" xfId="2096"/>
    <cellStyle name="Обычный 59" xfId="2097"/>
    <cellStyle name="Обычный 6" xfId="2098"/>
    <cellStyle name="Обычный 6 2" xfId="2099"/>
    <cellStyle name="Обычный 6 2 2" xfId="2100"/>
    <cellStyle name="Обычный 6 2 2 2" xfId="2101"/>
    <cellStyle name="Обычный 6 2 2 2 2" xfId="2102"/>
    <cellStyle name="Обычный 6 2 2 2 2 2" xfId="2103"/>
    <cellStyle name="Обычный 6 2 2 2 3" xfId="2104"/>
    <cellStyle name="Обычный 6 2 2 3" xfId="2105"/>
    <cellStyle name="Обычный 6 2 2 3 2" xfId="2106"/>
    <cellStyle name="Обычный 6 2 2 4" xfId="2107"/>
    <cellStyle name="Обычный 6 2 3" xfId="2108"/>
    <cellStyle name="Обычный 6 2 3 2" xfId="2109"/>
    <cellStyle name="Обычный 6 2 3 2 2" xfId="2110"/>
    <cellStyle name="Обычный 6 2 3 3" xfId="2111"/>
    <cellStyle name="Обычный 6 2 4" xfId="2112"/>
    <cellStyle name="Обычный 6 2 4 2" xfId="2113"/>
    <cellStyle name="Обычный 6 2 5" xfId="2114"/>
    <cellStyle name="Обычный 6 3" xfId="2115"/>
    <cellStyle name="Обычный 6 3 2" xfId="2116"/>
    <cellStyle name="Обычный 6 3 2 2" xfId="2117"/>
    <cellStyle name="Обычный 6 3 2 2 2" xfId="2118"/>
    <cellStyle name="Обычный 6 3 2 3" xfId="2119"/>
    <cellStyle name="Обычный 6 3 3" xfId="2120"/>
    <cellStyle name="Обычный 6 3 3 2" xfId="2121"/>
    <cellStyle name="Обычный 6 3 4" xfId="2122"/>
    <cellStyle name="Обычный 6 4" xfId="2123"/>
    <cellStyle name="Обычный 6 4 2" xfId="2124"/>
    <cellStyle name="Обычный 6 4 2 2" xfId="2125"/>
    <cellStyle name="Обычный 6 4 3" xfId="2126"/>
    <cellStyle name="Обычный 6 5" xfId="2127"/>
    <cellStyle name="Обычный 6 5 2" xfId="2128"/>
    <cellStyle name="Обычный 6 6" xfId="2129"/>
    <cellStyle name="Обычный 6 6 2" xfId="2130"/>
    <cellStyle name="Обычный 6 7" xfId="2131"/>
    <cellStyle name="Обычный 6 7 2" xfId="2132"/>
    <cellStyle name="Обычный 6 8" xfId="2133"/>
    <cellStyle name="Обычный 6 8 2" xfId="2134"/>
    <cellStyle name="Обычный 6 9" xfId="2135"/>
    <cellStyle name="Обычный 60" xfId="2136"/>
    <cellStyle name="Обычный 61" xfId="2137"/>
    <cellStyle name="Обычный 62" xfId="2138"/>
    <cellStyle name="Обычный 63" xfId="2139"/>
    <cellStyle name="Обычный 64" xfId="2140"/>
    <cellStyle name="Обычный 65" xfId="2141"/>
    <cellStyle name="Обычный 66" xfId="2142"/>
    <cellStyle name="Обычный 67" xfId="2143"/>
    <cellStyle name="Обычный 68" xfId="2144"/>
    <cellStyle name="Обычный 69" xfId="2145"/>
    <cellStyle name="Обычный 7" xfId="2146"/>
    <cellStyle name="Обычный 7 10" xfId="2147"/>
    <cellStyle name="Обычный 7 2" xfId="2148"/>
    <cellStyle name="Обычный 7 2 2" xfId="2149"/>
    <cellStyle name="Обычный 7 2 2 2" xfId="2150"/>
    <cellStyle name="Обычный 7 2 2 2 2" xfId="2151"/>
    <cellStyle name="Обычный 7 2 2 2 2 2" xfId="2152"/>
    <cellStyle name="Обычный 7 2 2 2 3" xfId="2153"/>
    <cellStyle name="Обычный 7 2 2 3" xfId="2154"/>
    <cellStyle name="Обычный 7 2 2 3 2" xfId="2155"/>
    <cellStyle name="Обычный 7 2 2 4" xfId="2156"/>
    <cellStyle name="Обычный 7 2 3" xfId="2157"/>
    <cellStyle name="Обычный 7 2 3 2" xfId="2158"/>
    <cellStyle name="Обычный 7 2 3 2 2" xfId="2159"/>
    <cellStyle name="Обычный 7 2 3 3" xfId="2160"/>
    <cellStyle name="Обычный 7 2 4" xfId="2161"/>
    <cellStyle name="Обычный 7 2 4 2" xfId="2162"/>
    <cellStyle name="Обычный 7 2 5" xfId="2163"/>
    <cellStyle name="Обычный 7 2 6" xfId="2164"/>
    <cellStyle name="Обычный 7 3" xfId="2165"/>
    <cellStyle name="Обычный 7 3 2" xfId="2166"/>
    <cellStyle name="Обычный 7 3 2 2" xfId="2167"/>
    <cellStyle name="Обычный 7 3 2 2 2" xfId="2168"/>
    <cellStyle name="Обычный 7 3 2 3" xfId="2169"/>
    <cellStyle name="Обычный 7 3 3" xfId="2170"/>
    <cellStyle name="Обычный 7 3 3 2" xfId="2171"/>
    <cellStyle name="Обычный 7 3 4" xfId="2172"/>
    <cellStyle name="Обычный 7 4" xfId="2173"/>
    <cellStyle name="Обычный 7 4 2" xfId="2174"/>
    <cellStyle name="Обычный 7 4 2 2" xfId="2175"/>
    <cellStyle name="Обычный 7 4 3" xfId="2176"/>
    <cellStyle name="Обычный 7 5" xfId="2177"/>
    <cellStyle name="Обычный 7 5 2" xfId="2178"/>
    <cellStyle name="Обычный 7 6" xfId="2179"/>
    <cellStyle name="Обычный 7 6 2" xfId="2180"/>
    <cellStyle name="Обычный 7 7" xfId="2181"/>
    <cellStyle name="Обычный 7 7 2" xfId="2182"/>
    <cellStyle name="Обычный 7 8" xfId="2183"/>
    <cellStyle name="Обычный 7 8 2" xfId="2184"/>
    <cellStyle name="Обычный 7 9" xfId="2185"/>
    <cellStyle name="Обычный 70" xfId="2186"/>
    <cellStyle name="Обычный 71" xfId="2187"/>
    <cellStyle name="Обычный 72" xfId="2188"/>
    <cellStyle name="Обычный 73" xfId="2189"/>
    <cellStyle name="Обычный 74" xfId="2190"/>
    <cellStyle name="Обычный 75" xfId="2191"/>
    <cellStyle name="Обычный 76" xfId="2192"/>
    <cellStyle name="Обычный 77" xfId="2193"/>
    <cellStyle name="Обычный 78" xfId="2194"/>
    <cellStyle name="Обычный 79" xfId="2195"/>
    <cellStyle name="Обычный 8" xfId="2196"/>
    <cellStyle name="Обычный 8 2" xfId="2197"/>
    <cellStyle name="Обычный 8 2 2" xfId="2198"/>
    <cellStyle name="Обычный 8 3" xfId="2199"/>
    <cellStyle name="Обычный 8 4" xfId="2200"/>
    <cellStyle name="Обычный 8 5" xfId="2201"/>
    <cellStyle name="Обычный 8 6" xfId="2202"/>
    <cellStyle name="Обычный 8 7" xfId="2203"/>
    <cellStyle name="Обычный 8 8" xfId="2204"/>
    <cellStyle name="Обычный 80" xfId="2205"/>
    <cellStyle name="Обычный 81" xfId="2206"/>
    <cellStyle name="Обычный 82" xfId="2207"/>
    <cellStyle name="Обычный 83" xfId="2208"/>
    <cellStyle name="Обычный 84" xfId="2209"/>
    <cellStyle name="Обычный 85" xfId="2210"/>
    <cellStyle name="Обычный 86" xfId="2211"/>
    <cellStyle name="Обычный 87" xfId="2212"/>
    <cellStyle name="Обычный 88" xfId="2213"/>
    <cellStyle name="Обычный 89" xfId="2214"/>
    <cellStyle name="Обычный 9" xfId="2215"/>
    <cellStyle name="Обычный 9 10" xfId="2216"/>
    <cellStyle name="Обычный 9 2" xfId="2217"/>
    <cellStyle name="Обычный 9 2 2" xfId="2218"/>
    <cellStyle name="Обычный 9 2 2 2" xfId="2219"/>
    <cellStyle name="Обычный 9 2 2 2 2" xfId="2220"/>
    <cellStyle name="Обычный 9 2 2 2 2 2" xfId="2221"/>
    <cellStyle name="Обычный 9 2 2 2 3" xfId="2222"/>
    <cellStyle name="Обычный 9 2 2 3" xfId="2223"/>
    <cellStyle name="Обычный 9 2 2 3 2" xfId="2224"/>
    <cellStyle name="Обычный 9 2 2 4" xfId="2225"/>
    <cellStyle name="Обычный 9 2 3" xfId="2226"/>
    <cellStyle name="Обычный 9 2 3 2" xfId="2227"/>
    <cellStyle name="Обычный 9 2 3 2 2" xfId="2228"/>
    <cellStyle name="Обычный 9 2 3 3" xfId="2229"/>
    <cellStyle name="Обычный 9 2 4" xfId="2230"/>
    <cellStyle name="Обычный 9 2 4 2" xfId="2231"/>
    <cellStyle name="Обычный 9 2 5" xfId="2232"/>
    <cellStyle name="Обычный 9 3" xfId="2233"/>
    <cellStyle name="Обычный 9 3 2" xfId="2234"/>
    <cellStyle name="Обычный 9 3 2 2" xfId="2235"/>
    <cellStyle name="Обычный 9 3 2 2 2" xfId="2236"/>
    <cellStyle name="Обычный 9 3 2 3" xfId="2237"/>
    <cellStyle name="Обычный 9 3 3" xfId="2238"/>
    <cellStyle name="Обычный 9 3 3 2" xfId="2239"/>
    <cellStyle name="Обычный 9 3 4" xfId="2240"/>
    <cellStyle name="Обычный 9 4" xfId="2241"/>
    <cellStyle name="Обычный 9 4 2" xfId="2242"/>
    <cellStyle name="Обычный 9 4 2 2" xfId="2243"/>
    <cellStyle name="Обычный 9 4 3" xfId="2244"/>
    <cellStyle name="Обычный 9 5" xfId="2245"/>
    <cellStyle name="Обычный 9 5 2" xfId="2246"/>
    <cellStyle name="Обычный 9 6" xfId="2247"/>
    <cellStyle name="Обычный 9 6 2" xfId="2248"/>
    <cellStyle name="Обычный 9 7" xfId="2249"/>
    <cellStyle name="Обычный 9 7 2" xfId="2250"/>
    <cellStyle name="Обычный 9 8" xfId="2251"/>
    <cellStyle name="Обычный 9 8 2" xfId="2252"/>
    <cellStyle name="Обычный 9 9" xfId="2253"/>
    <cellStyle name="Обычный 90" xfId="2254"/>
    <cellStyle name="Обычный 91" xfId="2255"/>
    <cellStyle name="Обычный 92" xfId="2256"/>
    <cellStyle name="Обычный 93" xfId="2257"/>
    <cellStyle name="Обычный 94" xfId="2258"/>
    <cellStyle name="Обычный 95" xfId="2259"/>
    <cellStyle name="Обычный 96" xfId="2260"/>
    <cellStyle name="Обычный 97" xfId="2261"/>
    <cellStyle name="Обычный 98" xfId="2262"/>
    <cellStyle name="Обычный 99" xfId="2263"/>
    <cellStyle name="Плохой 10" xfId="2264"/>
    <cellStyle name="Плохой 11" xfId="2265"/>
    <cellStyle name="Плохой 12" xfId="2266"/>
    <cellStyle name="Плохой 13" xfId="2267"/>
    <cellStyle name="Плохой 14" xfId="2268"/>
    <cellStyle name="Плохой 15" xfId="2269"/>
    <cellStyle name="Плохой 16" xfId="2270"/>
    <cellStyle name="Плохой 17" xfId="2271"/>
    <cellStyle name="Плохой 18" xfId="2272"/>
    <cellStyle name="Плохой 19" xfId="2273"/>
    <cellStyle name="Плохой 2" xfId="2274"/>
    <cellStyle name="Плохой 2 2" xfId="2275"/>
    <cellStyle name="Плохой 2 3" xfId="2276"/>
    <cellStyle name="Плохой 2 4" xfId="2277"/>
    <cellStyle name="Плохой 2 5" xfId="2278"/>
    <cellStyle name="Плохой 2 6" xfId="2279"/>
    <cellStyle name="Плохой 2 7" xfId="2280"/>
    <cellStyle name="Плохой 20" xfId="2281"/>
    <cellStyle name="Плохой 21" xfId="2282"/>
    <cellStyle name="Плохой 3" xfId="2283"/>
    <cellStyle name="Плохой 4" xfId="2284"/>
    <cellStyle name="Плохой 5" xfId="2285"/>
    <cellStyle name="Плохой 6" xfId="2286"/>
    <cellStyle name="Плохой 7" xfId="2287"/>
    <cellStyle name="Плохой 8" xfId="2288"/>
    <cellStyle name="Плохой 9" xfId="2289"/>
    <cellStyle name="Пояснение 10" xfId="2290"/>
    <cellStyle name="Пояснение 11" xfId="2291"/>
    <cellStyle name="Пояснение 12" xfId="2292"/>
    <cellStyle name="Пояснение 13" xfId="2293"/>
    <cellStyle name="Пояснение 14" xfId="2294"/>
    <cellStyle name="Пояснение 15" xfId="2295"/>
    <cellStyle name="Пояснение 16" xfId="2296"/>
    <cellStyle name="Пояснение 17" xfId="2297"/>
    <cellStyle name="Пояснение 18" xfId="2298"/>
    <cellStyle name="Пояснение 19" xfId="2299"/>
    <cellStyle name="Пояснение 2" xfId="2300"/>
    <cellStyle name="Пояснение 2 2" xfId="2301"/>
    <cellStyle name="Пояснение 2 3" xfId="2302"/>
    <cellStyle name="Пояснение 2 4" xfId="2303"/>
    <cellStyle name="Пояснение 2 5" xfId="2304"/>
    <cellStyle name="Пояснение 2 6" xfId="2305"/>
    <cellStyle name="Пояснение 2 7" xfId="2306"/>
    <cellStyle name="Пояснение 20" xfId="2307"/>
    <cellStyle name="Пояснение 21" xfId="2308"/>
    <cellStyle name="Пояснение 3" xfId="2309"/>
    <cellStyle name="Пояснение 4" xfId="2310"/>
    <cellStyle name="Пояснение 5" xfId="2311"/>
    <cellStyle name="Пояснение 6" xfId="2312"/>
    <cellStyle name="Пояснение 7" xfId="2313"/>
    <cellStyle name="Пояснение 8" xfId="2314"/>
    <cellStyle name="Пояснение 9" xfId="2315"/>
    <cellStyle name="Примечание 10" xfId="2316"/>
    <cellStyle name="Примечание 10 2" xfId="2317"/>
    <cellStyle name="Примечание 11" xfId="2318"/>
    <cellStyle name="Примечание 11 2" xfId="2319"/>
    <cellStyle name="Примечание 12" xfId="2320"/>
    <cellStyle name="Примечание 12 2" xfId="2321"/>
    <cellStyle name="Примечание 13" xfId="2322"/>
    <cellStyle name="Примечание 13 2" xfId="2323"/>
    <cellStyle name="Примечание 14" xfId="2324"/>
    <cellStyle name="Примечание 14 2" xfId="2325"/>
    <cellStyle name="Примечание 15" xfId="2326"/>
    <cellStyle name="Примечание 15 2" xfId="2327"/>
    <cellStyle name="Примечание 16" xfId="2328"/>
    <cellStyle name="Примечание 16 2" xfId="2329"/>
    <cellStyle name="Примечание 17" xfId="2330"/>
    <cellStyle name="Примечание 17 2" xfId="2331"/>
    <cellStyle name="Примечание 18" xfId="2332"/>
    <cellStyle name="Примечание 18 2" xfId="2333"/>
    <cellStyle name="Примечание 19" xfId="2334"/>
    <cellStyle name="Примечание 19 2" xfId="2335"/>
    <cellStyle name="Примечание 2" xfId="2336"/>
    <cellStyle name="Примечание 2 2" xfId="2337"/>
    <cellStyle name="Примечание 2 2 2" xfId="2338"/>
    <cellStyle name="Примечание 2 2 2 2" xfId="2339"/>
    <cellStyle name="Примечание 2 2 3" xfId="2340"/>
    <cellStyle name="Примечание 2 2 3 2" xfId="2341"/>
    <cellStyle name="Примечание 2 2 4" xfId="2342"/>
    <cellStyle name="Примечание 2 2 4 2" xfId="2343"/>
    <cellStyle name="Примечание 2 2 5" xfId="2344"/>
    <cellStyle name="Примечание 2 2 5 2" xfId="2345"/>
    <cellStyle name="Примечание 2 2 6" xfId="2346"/>
    <cellStyle name="Примечание 2 2 6 2" xfId="2347"/>
    <cellStyle name="Примечание 2 2 7" xfId="2348"/>
    <cellStyle name="Примечание 2 3" xfId="2349"/>
    <cellStyle name="Примечание 2 3 2" xfId="2350"/>
    <cellStyle name="Примечание 2 3 2 2" xfId="2351"/>
    <cellStyle name="Примечание 2 3 3" xfId="2352"/>
    <cellStyle name="Примечание 2 3 3 2" xfId="2353"/>
    <cellStyle name="Примечание 2 3 4" xfId="2354"/>
    <cellStyle name="Примечание 2 3 4 2" xfId="2355"/>
    <cellStyle name="Примечание 2 3 5" xfId="2356"/>
    <cellStyle name="Примечание 2 3 5 2" xfId="2357"/>
    <cellStyle name="Примечание 2 3 6" xfId="2358"/>
    <cellStyle name="Примечание 2 3 6 2" xfId="2359"/>
    <cellStyle name="Примечание 2 3 7" xfId="2360"/>
    <cellStyle name="Примечание 2 4" xfId="2361"/>
    <cellStyle name="Примечание 2 4 2" xfId="2362"/>
    <cellStyle name="Примечание 2 5" xfId="2363"/>
    <cellStyle name="Примечание 2 5 2" xfId="2364"/>
    <cellStyle name="Примечание 2 6" xfId="2365"/>
    <cellStyle name="Примечание 2 6 2" xfId="2366"/>
    <cellStyle name="Примечание 2 7" xfId="2367"/>
    <cellStyle name="Примечание 2 7 2" xfId="2368"/>
    <cellStyle name="Примечание 2 8" xfId="2369"/>
    <cellStyle name="Примечание 2 8 2" xfId="2370"/>
    <cellStyle name="Примечание 2 9" xfId="2371"/>
    <cellStyle name="Примечание 20" xfId="2372"/>
    <cellStyle name="Примечание 20 2" xfId="2373"/>
    <cellStyle name="Примечание 21" xfId="2374"/>
    <cellStyle name="Примечание 21 2" xfId="2375"/>
    <cellStyle name="Примечание 22" xfId="2376"/>
    <cellStyle name="Примечание 3" xfId="2377"/>
    <cellStyle name="Примечание 3 2" xfId="2378"/>
    <cellStyle name="Примечание 4" xfId="2379"/>
    <cellStyle name="Примечание 4 2" xfId="2380"/>
    <cellStyle name="Примечание 5" xfId="2381"/>
    <cellStyle name="Примечание 5 2" xfId="2382"/>
    <cellStyle name="Примечание 6" xfId="2383"/>
    <cellStyle name="Примечание 6 2" xfId="2384"/>
    <cellStyle name="Примечание 7" xfId="2385"/>
    <cellStyle name="Примечание 7 2" xfId="2386"/>
    <cellStyle name="Примечание 8" xfId="2387"/>
    <cellStyle name="Примечание 8 2" xfId="2388"/>
    <cellStyle name="Примечание 9" xfId="2389"/>
    <cellStyle name="Примечание 9 2" xfId="2390"/>
    <cellStyle name="Процентный 10" xfId="2391"/>
    <cellStyle name="Процентный 2" xfId="2392"/>
    <cellStyle name="Процентный 2 2" xfId="2393"/>
    <cellStyle name="Процентный 2 2 2" xfId="2394"/>
    <cellStyle name="Процентный 2 2 2 2" xfId="2395"/>
    <cellStyle name="Процентный 2 2 3" xfId="2396"/>
    <cellStyle name="Процентный 2 2 4" xfId="2397"/>
    <cellStyle name="Процентный 2 2 5" xfId="2398"/>
    <cellStyle name="Процентный 2 2 6" xfId="2399"/>
    <cellStyle name="Процентный 2 2 7" xfId="2400"/>
    <cellStyle name="Процентный 2 3" xfId="2401"/>
    <cellStyle name="Процентный 2 4" xfId="2402"/>
    <cellStyle name="Процентный 2 5" xfId="2403"/>
    <cellStyle name="Процентный 2 6" xfId="2404"/>
    <cellStyle name="Процентный 2 7" xfId="2405"/>
    <cellStyle name="Процентный 3" xfId="2406"/>
    <cellStyle name="Процентный 3 2" xfId="2407"/>
    <cellStyle name="Процентный 3 3" xfId="2408"/>
    <cellStyle name="Процентный 3 4" xfId="2409"/>
    <cellStyle name="Процентный 3 5" xfId="2410"/>
    <cellStyle name="Процентный 3 6" xfId="2411"/>
    <cellStyle name="Процентный 4" xfId="2412"/>
    <cellStyle name="Процентный 4 2" xfId="2413"/>
    <cellStyle name="Процентный 4 3" xfId="2414"/>
    <cellStyle name="Процентный 4 4" xfId="2415"/>
    <cellStyle name="Процентный 4 5" xfId="2416"/>
    <cellStyle name="Процентный 4 6" xfId="2417"/>
    <cellStyle name="Процентный 5" xfId="2418"/>
    <cellStyle name="Процентный 6" xfId="2419"/>
    <cellStyle name="Процентный 6 2" xfId="2420"/>
    <cellStyle name="Процентный 7" xfId="2421"/>
    <cellStyle name="Процентный 8" xfId="2422"/>
    <cellStyle name="Процентный 8 2" xfId="2423"/>
    <cellStyle name="Процентный 9" xfId="2424"/>
    <cellStyle name="Процентный 9 2" xfId="2425"/>
    <cellStyle name="Связанная ячейка 10" xfId="2426"/>
    <cellStyle name="Связанная ячейка 11" xfId="2427"/>
    <cellStyle name="Связанная ячейка 12" xfId="2428"/>
    <cellStyle name="Связанная ячейка 13" xfId="2429"/>
    <cellStyle name="Связанная ячейка 14" xfId="2430"/>
    <cellStyle name="Связанная ячейка 15" xfId="2431"/>
    <cellStyle name="Связанная ячейка 16" xfId="2432"/>
    <cellStyle name="Связанная ячейка 17" xfId="2433"/>
    <cellStyle name="Связанная ячейка 18" xfId="2434"/>
    <cellStyle name="Связанная ячейка 19" xfId="2435"/>
    <cellStyle name="Связанная ячейка 2" xfId="2436"/>
    <cellStyle name="Связанная ячейка 2 2" xfId="2437"/>
    <cellStyle name="Связанная ячейка 2 3" xfId="2438"/>
    <cellStyle name="Связанная ячейка 2 4" xfId="2439"/>
    <cellStyle name="Связанная ячейка 2 5" xfId="2440"/>
    <cellStyle name="Связанная ячейка 2 6" xfId="2441"/>
    <cellStyle name="Связанная ячейка 2 7" xfId="2442"/>
    <cellStyle name="Связанная ячейка 20" xfId="2443"/>
    <cellStyle name="Связанная ячейка 21" xfId="2444"/>
    <cellStyle name="Связанная ячейка 3" xfId="2445"/>
    <cellStyle name="Связанная ячейка 4" xfId="2446"/>
    <cellStyle name="Связанная ячейка 5" xfId="2447"/>
    <cellStyle name="Связанная ячейка 6" xfId="2448"/>
    <cellStyle name="Связанная ячейка 7" xfId="2449"/>
    <cellStyle name="Связанная ячейка 8" xfId="2450"/>
    <cellStyle name="Связанная ячейка 9" xfId="2451"/>
    <cellStyle name="Стиль 1" xfId="2452"/>
    <cellStyle name="Стиль 1 2" xfId="2453"/>
    <cellStyle name="Стиль 1 3" xfId="2454"/>
    <cellStyle name="Стиль 1 3 2" xfId="2455"/>
    <cellStyle name="Стиль 2" xfId="2456"/>
    <cellStyle name="Текст предупреждения 10" xfId="2457"/>
    <cellStyle name="Текст предупреждения 11" xfId="2458"/>
    <cellStyle name="Текст предупреждения 12" xfId="2459"/>
    <cellStyle name="Текст предупреждения 13" xfId="2460"/>
    <cellStyle name="Текст предупреждения 14" xfId="2461"/>
    <cellStyle name="Текст предупреждения 15" xfId="2462"/>
    <cellStyle name="Текст предупреждения 16" xfId="2463"/>
    <cellStyle name="Текст предупреждения 17" xfId="2464"/>
    <cellStyle name="Текст предупреждения 18" xfId="2465"/>
    <cellStyle name="Текст предупреждения 19" xfId="2466"/>
    <cellStyle name="Текст предупреждения 2" xfId="2467"/>
    <cellStyle name="Текст предупреждения 2 2" xfId="2468"/>
    <cellStyle name="Текст предупреждения 2 3" xfId="2469"/>
    <cellStyle name="Текст предупреждения 2 4" xfId="2470"/>
    <cellStyle name="Текст предупреждения 2 5" xfId="2471"/>
    <cellStyle name="Текст предупреждения 2 6" xfId="2472"/>
    <cellStyle name="Текст предупреждения 2 7" xfId="2473"/>
    <cellStyle name="Текст предупреждения 20" xfId="2474"/>
    <cellStyle name="Текст предупреждения 21" xfId="2475"/>
    <cellStyle name="Текст предупреждения 3" xfId="2476"/>
    <cellStyle name="Текст предупреждения 4" xfId="2477"/>
    <cellStyle name="Текст предупреждения 5" xfId="2478"/>
    <cellStyle name="Текст предупреждения 6" xfId="2479"/>
    <cellStyle name="Текст предупреждения 7" xfId="2480"/>
    <cellStyle name="Текст предупреждения 8" xfId="2481"/>
    <cellStyle name="Текст предупреждения 9" xfId="2482"/>
    <cellStyle name="Тысячи [0]_Chart1 (Sales &amp; Costs)" xfId="2483"/>
    <cellStyle name="Тысячи_Chart1 (Sales &amp; Costs)" xfId="2484"/>
    <cellStyle name="Финансовый" xfId="1" builtinId="3"/>
    <cellStyle name="Финансовый 10" xfId="2485"/>
    <cellStyle name="Финансовый 10 2" xfId="2486"/>
    <cellStyle name="Финансовый 10 3" xfId="2487"/>
    <cellStyle name="Финансовый 11" xfId="2488"/>
    <cellStyle name="Финансовый 11 2" xfId="2489"/>
    <cellStyle name="Финансовый 11 2 2" xfId="2490"/>
    <cellStyle name="Финансовый 11 3" xfId="2491"/>
    <cellStyle name="Финансовый 11 3 2" xfId="2492"/>
    <cellStyle name="Финансовый 11 4" xfId="2493"/>
    <cellStyle name="Финансовый 11 4 2" xfId="2494"/>
    <cellStyle name="Финансовый 11 5" xfId="2495"/>
    <cellStyle name="Финансовый 12" xfId="2496"/>
    <cellStyle name="Финансовый 12 2" xfId="2497"/>
    <cellStyle name="Финансовый 12 3" xfId="2498"/>
    <cellStyle name="Финансовый 12 3 2" xfId="2499"/>
    <cellStyle name="Финансовый 12 4" xfId="2500"/>
    <cellStyle name="Финансовый 12 5" xfId="2501"/>
    <cellStyle name="Финансовый 13" xfId="2502"/>
    <cellStyle name="Финансовый 13 2" xfId="2503"/>
    <cellStyle name="Финансовый 13 2 2" xfId="2504"/>
    <cellStyle name="Финансовый 13 3" xfId="2505"/>
    <cellStyle name="Финансовый 13 3 2" xfId="2506"/>
    <cellStyle name="Финансовый 13 4" xfId="2507"/>
    <cellStyle name="Финансовый 13 5" xfId="2508"/>
    <cellStyle name="Финансовый 14" xfId="2509"/>
    <cellStyle name="Финансовый 14 2" xfId="2510"/>
    <cellStyle name="Финансовый 14 2 2" xfId="2511"/>
    <cellStyle name="Финансовый 14 3" xfId="2512"/>
    <cellStyle name="Финансовый 15" xfId="2513"/>
    <cellStyle name="Финансовый 15 2" xfId="2514"/>
    <cellStyle name="Финансовый 15 2 2" xfId="2515"/>
    <cellStyle name="Финансовый 15 3" xfId="2516"/>
    <cellStyle name="Финансовый 16" xfId="2517"/>
    <cellStyle name="Финансовый 16 2" xfId="2518"/>
    <cellStyle name="Финансовый 16 2 2" xfId="2519"/>
    <cellStyle name="Финансовый 17" xfId="2520"/>
    <cellStyle name="Финансовый 17 2" xfId="2521"/>
    <cellStyle name="Финансовый 17 2 2" xfId="2522"/>
    <cellStyle name="Финансовый 17 3" xfId="2523"/>
    <cellStyle name="Финансовый 18" xfId="2524"/>
    <cellStyle name="Финансовый 18 2" xfId="2525"/>
    <cellStyle name="Финансовый 18 2 2" xfId="2526"/>
    <cellStyle name="Финансовый 18 3" xfId="2527"/>
    <cellStyle name="Финансовый 19" xfId="2528"/>
    <cellStyle name="Финансовый 19 2" xfId="2529"/>
    <cellStyle name="Финансовый 2" xfId="2530"/>
    <cellStyle name="Финансовый 2 10" xfId="2531"/>
    <cellStyle name="Финансовый 2 11" xfId="2532"/>
    <cellStyle name="Финансовый 2 2" xfId="2533"/>
    <cellStyle name="Финансовый 2 2 2" xfId="2534"/>
    <cellStyle name="Финансовый 2 2 2 2" xfId="2535"/>
    <cellStyle name="Финансовый 2 2 3" xfId="2536"/>
    <cellStyle name="Финансовый 2 2 4" xfId="2537"/>
    <cellStyle name="Финансовый 2 2 5" xfId="2538"/>
    <cellStyle name="Финансовый 2 2 6" xfId="2539"/>
    <cellStyle name="Финансовый 2 2 7" xfId="2540"/>
    <cellStyle name="Финансовый 2 3" xfId="2541"/>
    <cellStyle name="Финансовый 2 3 2" xfId="2542"/>
    <cellStyle name="Финансовый 2 3 2 2" xfId="2543"/>
    <cellStyle name="Финансовый 2 3 3" xfId="2544"/>
    <cellStyle name="Финансовый 2 3 4" xfId="2545"/>
    <cellStyle name="Финансовый 2 3 5" xfId="2546"/>
    <cellStyle name="Финансовый 2 3 6" xfId="2547"/>
    <cellStyle name="Финансовый 2 3 7" xfId="2548"/>
    <cellStyle name="Финансовый 2 4" xfId="2549"/>
    <cellStyle name="Финансовый 2 4 2" xfId="2550"/>
    <cellStyle name="Финансовый 2 4 2 2" xfId="2551"/>
    <cellStyle name="Финансовый 2 4 2 2 2" xfId="2552"/>
    <cellStyle name="Финансовый 2 4 2 3" xfId="2553"/>
    <cellStyle name="Финансовый 2 4 3" xfId="2554"/>
    <cellStyle name="Финансовый 2 4 3 2" xfId="2555"/>
    <cellStyle name="Финансовый 2 4 4" xfId="2556"/>
    <cellStyle name="Финансовый 2 5" xfId="2557"/>
    <cellStyle name="Финансовый 2 5 2" xfId="2558"/>
    <cellStyle name="Финансовый 2 6" xfId="2559"/>
    <cellStyle name="Финансовый 2 7" xfId="2560"/>
    <cellStyle name="Финансовый 2 8" xfId="2561"/>
    <cellStyle name="Финансовый 2 9" xfId="2562"/>
    <cellStyle name="Финансовый 20" xfId="2563"/>
    <cellStyle name="Финансовый 20 2" xfId="2564"/>
    <cellStyle name="Финансовый 21" xfId="2565"/>
    <cellStyle name="Финансовый 21 2" xfId="2566"/>
    <cellStyle name="Финансовый 22" xfId="2567"/>
    <cellStyle name="Финансовый 22 2" xfId="2568"/>
    <cellStyle name="Финансовый 23" xfId="2569"/>
    <cellStyle name="Финансовый 24" xfId="2570"/>
    <cellStyle name="Финансовый 24 2" xfId="2571"/>
    <cellStyle name="Финансовый 25" xfId="2572"/>
    <cellStyle name="Финансовый 26" xfId="2573"/>
    <cellStyle name="Финансовый 27" xfId="2574"/>
    <cellStyle name="Финансовый 28" xfId="2575"/>
    <cellStyle name="Финансовый 28 2" xfId="2576"/>
    <cellStyle name="Финансовый 29" xfId="2577"/>
    <cellStyle name="Финансовый 29 2" xfId="2578"/>
    <cellStyle name="Финансовый 3" xfId="2579"/>
    <cellStyle name="Финансовый 3 2" xfId="2580"/>
    <cellStyle name="Финансовый 3 2 2" xfId="2581"/>
    <cellStyle name="Финансовый 3 2 2 2" xfId="2582"/>
    <cellStyle name="Финансовый 3 2 2 2 2" xfId="2583"/>
    <cellStyle name="Финансовый 3 2 2 3" xfId="2584"/>
    <cellStyle name="Финансовый 3 2 2 4" xfId="2585"/>
    <cellStyle name="Финансовый 3 2 3" xfId="2586"/>
    <cellStyle name="Финансовый 3 2 4" xfId="2587"/>
    <cellStyle name="Финансовый 3 2 5" xfId="2588"/>
    <cellStyle name="Финансовый 3 2 6" xfId="2589"/>
    <cellStyle name="Финансовый 3 2 7" xfId="2590"/>
    <cellStyle name="Финансовый 3 2 8" xfId="2591"/>
    <cellStyle name="Финансовый 3 3" xfId="2592"/>
    <cellStyle name="Финансовый 3 3 2" xfId="2593"/>
    <cellStyle name="Финансовый 3 4" xfId="2594"/>
    <cellStyle name="Финансовый 3 5" xfId="2595"/>
    <cellStyle name="Финансовый 3 6" xfId="2596"/>
    <cellStyle name="Финансовый 3 7" xfId="2597"/>
    <cellStyle name="Финансовый 3 8" xfId="2598"/>
    <cellStyle name="Финансовый 30" xfId="2599"/>
    <cellStyle name="Финансовый 30 2" xfId="2600"/>
    <cellStyle name="Финансовый 31" xfId="2601"/>
    <cellStyle name="Финансовый 31 2" xfId="2602"/>
    <cellStyle name="Финансовый 32" xfId="2603"/>
    <cellStyle name="Финансовый 33" xfId="2604"/>
    <cellStyle name="Финансовый 34" xfId="2605"/>
    <cellStyle name="Финансовый 35" xfId="2606"/>
    <cellStyle name="Финансовый 36" xfId="2607"/>
    <cellStyle name="Финансовый 4" xfId="2608"/>
    <cellStyle name="Финансовый 4 2" xfId="2609"/>
    <cellStyle name="Финансовый 4 2 2" xfId="2610"/>
    <cellStyle name="Финансовый 4 2 2 2" xfId="2611"/>
    <cellStyle name="Финансовый 4 2 2 2 2" xfId="2612"/>
    <cellStyle name="Финансовый 4 2 2 3" xfId="2613"/>
    <cellStyle name="Финансовый 4 2 2 4" xfId="2614"/>
    <cellStyle name="Финансовый 4 2 3" xfId="2615"/>
    <cellStyle name="Финансовый 4 3" xfId="2616"/>
    <cellStyle name="Финансовый 4 3 2" xfId="2617"/>
    <cellStyle name="Финансовый 4 4" xfId="2618"/>
    <cellStyle name="Финансовый 4 5" xfId="2619"/>
    <cellStyle name="Финансовый 4 6" xfId="2620"/>
    <cellStyle name="Финансовый 4 7" xfId="2621"/>
    <cellStyle name="Финансовый 4 8" xfId="2622"/>
    <cellStyle name="Финансовый 5" xfId="2623"/>
    <cellStyle name="Финансовый 5 2" xfId="2624"/>
    <cellStyle name="Финансовый 5 3" xfId="2625"/>
    <cellStyle name="Финансовый 5 4" xfId="2626"/>
    <cellStyle name="Финансовый 5 5" xfId="2627"/>
    <cellStyle name="Финансовый 5 6" xfId="2628"/>
    <cellStyle name="Финансовый 5 7" xfId="2629"/>
    <cellStyle name="Финансовый 6" xfId="2630"/>
    <cellStyle name="Финансовый 6 2" xfId="2631"/>
    <cellStyle name="Финансовый 6 2 2" xfId="2632"/>
    <cellStyle name="Финансовый 6 3" xfId="2633"/>
    <cellStyle name="Финансовый 6 4" xfId="2634"/>
    <cellStyle name="Финансовый 6 5" xfId="2635"/>
    <cellStyle name="Финансовый 6 6" xfId="2636"/>
    <cellStyle name="Финансовый 6 7" xfId="2637"/>
    <cellStyle name="Финансовый 6 8" xfId="2638"/>
    <cellStyle name="Финансовый 63" xfId="2639"/>
    <cellStyle name="Финансовый 64" xfId="2640"/>
    <cellStyle name="Финансовый 65" xfId="2641"/>
    <cellStyle name="Финансовый 66" xfId="2642"/>
    <cellStyle name="Финансовый 7" xfId="2643"/>
    <cellStyle name="Финансовый 7 2" xfId="2644"/>
    <cellStyle name="Финансовый 7 3" xfId="2645"/>
    <cellStyle name="Финансовый 7 4" xfId="2646"/>
    <cellStyle name="Финансовый 7 5" xfId="2647"/>
    <cellStyle name="Финансовый 7 6" xfId="2648"/>
    <cellStyle name="Финансовый 7 7" xfId="2649"/>
    <cellStyle name="Финансовый 7 8" xfId="2650"/>
    <cellStyle name="Финансовый 8" xfId="2651"/>
    <cellStyle name="Финансовый 8 2" xfId="2652"/>
    <cellStyle name="Финансовый 8 2 2" xfId="2653"/>
    <cellStyle name="Финансовый 9" xfId="2654"/>
    <cellStyle name="Финансовый 9 2" xfId="2655"/>
    <cellStyle name="Финансовый 9 3" xfId="2656"/>
    <cellStyle name="Хороший 10" xfId="2657"/>
    <cellStyle name="Хороший 11" xfId="2658"/>
    <cellStyle name="Хороший 12" xfId="2659"/>
    <cellStyle name="Хороший 13" xfId="2660"/>
    <cellStyle name="Хороший 14" xfId="2661"/>
    <cellStyle name="Хороший 15" xfId="2662"/>
    <cellStyle name="Хороший 16" xfId="2663"/>
    <cellStyle name="Хороший 17" xfId="2664"/>
    <cellStyle name="Хороший 18" xfId="2665"/>
    <cellStyle name="Хороший 19" xfId="2666"/>
    <cellStyle name="Хороший 2" xfId="2667"/>
    <cellStyle name="Хороший 2 2" xfId="2668"/>
    <cellStyle name="Хороший 2 3" xfId="2669"/>
    <cellStyle name="Хороший 2 4" xfId="2670"/>
    <cellStyle name="Хороший 2 5" xfId="2671"/>
    <cellStyle name="Хороший 2 6" xfId="2672"/>
    <cellStyle name="Хороший 2 7" xfId="2673"/>
    <cellStyle name="Хороший 20" xfId="2674"/>
    <cellStyle name="Хороший 21" xfId="2675"/>
    <cellStyle name="Хороший 3" xfId="2676"/>
    <cellStyle name="Хороший 4" xfId="2677"/>
    <cellStyle name="Хороший 5" xfId="2678"/>
    <cellStyle name="Хороший 6" xfId="2679"/>
    <cellStyle name="Хороший 7" xfId="2680"/>
    <cellStyle name="Хороший 8" xfId="2681"/>
    <cellStyle name="Хороший 9" xfId="268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55;%202015-11-11-2014%20(&#1080;&#1089;&#1087;&#1088;.%20&#1053;&#1048;&#1056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1\&#1060;&#1055;%202011-&#1092;&#1080;&#1085;&#107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&#1055;&#1060;&#1059;\&#1040;&#1092;&#1072;&#1085;&#1072;&#1089;&#1100;&#1077;&#1074;&#1072;\&#1041;&#1040;&#1047;&#1040;%202014-&#1076;&#1074;&#1080;&#1078;&#1077;&#1085;&#1080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4_&#1057;&#1055;&#1073;&#1043;&#1043;&#1048;_&#1041;&#1044;_29.08.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57;&#1080;&#1057;\01_&#1052;&#1048;&#1057;&#1080;&#1057;_%20&#1041;&#1044;%2028.07.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69;&#1058;\02_&#1052;&#1048;&#1069;&#1058;_&#1041;&#1044;_27.07.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3;&#1053;&#1043;&#1059;\02_&#1053;&#1053;&#1043;&#1059;_&#1041;&#1044;_26.07.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2_&#1057;&#1055;&#1073;&#1043;&#1043;&#1048;_&#1041;&#1044;_26.07.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8;&#1059;&#1057;&#1059;&#1056;\01_&#1058;&#1059;&#1057;&#1059;&#1056;_%20&#1041;&#1044;%2026.07.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2\&#1060;&#1055;%202012-2014-01-11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СВОД-сокращение"/>
      <sheetName val="ТИТУЛЬНЫЙ СВОД-без целевых субс"/>
      <sheetName val="ТИТУЛЬНЫЙ СВОД-без цс и цп"/>
      <sheetName val="ТИТУЛЬНЫЙ СВОД-полный"/>
      <sheetName val="ТИТУЛЬНЫЙ СВОД- сокращение"/>
      <sheetName val="Показатели ДК"/>
      <sheetName val="Расходы"/>
      <sheetName val="Расходы СПб"/>
      <sheetName val="Свод"/>
      <sheetName val="Свод-филиалы"/>
      <sheetName val="Свод Москва"/>
      <sheetName val="ПОУ"/>
      <sheetName val="ДПО"/>
      <sheetName val="НИР"/>
      <sheetName val="НИР  (Презид гранты молод учен)"/>
      <sheetName val="Программа прикладных НИР"/>
      <sheetName val="Аналитика по НИР внб"/>
      <sheetName val="Пожертв. НИР (82200ПНП)"/>
      <sheetName val="Целевые, гранты"/>
      <sheetName val="Поступления пожертвоват."/>
      <sheetName val="Прочие доходы"/>
      <sheetName val="Наука в филиалах - справочно"/>
      <sheetName val="Кодировки ФП"/>
      <sheetName val="База-2014-2015"/>
      <sheetName val="Справочники ФП"/>
      <sheetName val="Справочники МДК и ППК"/>
      <sheetName val="Бюджет развития"/>
      <sheetName val="ФОТ"/>
      <sheetName val="ФОТ-10 мес"/>
      <sheetName val="Вариант"/>
      <sheetName val="АН"/>
      <sheetName val="Лучшие преподаватели"/>
      <sheetName val="Кадровый резерв"/>
      <sheetName val="Ординары"/>
      <sheetName val="Ассистенты"/>
      <sheetName val="Награды"/>
      <sheetName val="Аспиранты"/>
      <sheetName val="English"/>
      <sheetName val="Молодые преподаватели"/>
      <sheetName val="Золотая Вышка и Чугунное яйцо"/>
      <sheetName val=" НФ"/>
      <sheetName val="PHD"/>
      <sheetName val="ИФМИ"/>
      <sheetName val="ПОСТ-ДОКи"/>
      <sheetName val="Новые администраторы"/>
      <sheetName val="Практики 1 О-МЭРТ"/>
      <sheetName val="Справочник признак ПДД подр"/>
      <sheetName val="Юбилеи"/>
      <sheetName val="Автотранспорт"/>
      <sheetName val="Бонусы"/>
      <sheetName val="аренда"/>
      <sheetName val="матпомощь"/>
      <sheetName val="Директора аспирантсшкол"/>
      <sheetName val="ПРоект нового справочника"/>
      <sheetName val="Директора образоватпрограмм"/>
      <sheetName val="1.1"/>
      <sheetName val="База-2014-2015 (2)"/>
      <sheetName val="Офисы"/>
      <sheetName val="Рекрутинг+Постдоки "/>
      <sheetName val="База-2013-2014"/>
      <sheetName val="взаимозачет фил"/>
      <sheetName val="Аренда-2014"/>
      <sheetName val="жерт"/>
      <sheetName val="Списки"/>
      <sheetName val="Структура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1"/>
      <sheetName val="Свод Москва"/>
      <sheetName val="Свод-филиалы"/>
      <sheetName val="ПОУ-65-кросс"/>
      <sheetName val="ДПО"/>
      <sheetName val="НИР "/>
      <sheetName val="Целевые, гранты"/>
      <sheetName val="Прочие доходы"/>
      <sheetName val="Расходы на УС"/>
      <sheetName val="Буфер"/>
      <sheetName val="БАЗА -новая 2011"/>
      <sheetName val="Кодировки ФП"/>
      <sheetName val="Справочники"/>
      <sheetName val="ФОТ-свод"/>
      <sheetName val="Лимиты"/>
      <sheetName val="Лимиты (2)"/>
      <sheetName val="экр"/>
      <sheetName val="Лимиты (3)_ЭКР"/>
      <sheetName val="Лист1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_РАСХОДЫ"/>
      <sheetName val="ИД с доходом"/>
      <sheetName val="Финплан-база расходы"/>
      <sheetName val="СВЕРКА_ПДД"/>
      <sheetName val="ИСПОЛНЕНИЕ_2013"/>
      <sheetName val="Справочник"/>
      <sheetName val="Справочники"/>
      <sheetName val="Кодировки_ФП"/>
      <sheetName val="Адреса_объектов"/>
      <sheetName val="СИ по руковод"/>
      <sheetName val="Лист1"/>
      <sheetName val="Финплан-база-2013-2014"/>
      <sheetName val="Учетные шифры "/>
      <sheetName val="дог. аренды (Москва)"/>
      <sheetName val="Учетные шифры от 04.12.14 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роект"/>
      <sheetName val="ОтчГраф"/>
      <sheetName val="ОтчЗакуп"/>
      <sheetName val="ОтчРасх"/>
      <sheetName val="ГрафРабот"/>
      <sheetName val="Д1_КолКонтр"/>
      <sheetName val="Д2_ВыплКонтр"/>
      <sheetName val="ПланЗакуп"/>
      <sheetName val="ГрафРасх"/>
      <sheetName val="ПоказМонитор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ШаблЗакуп"/>
      <sheetName val="ПланЗакуп"/>
      <sheetName val="ШаблОтчРасх"/>
      <sheetName val="ГрафРасх"/>
      <sheetName val="ПоказМонитор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2"/>
      <sheetName val="Свод-филиалы"/>
      <sheetName val="Свод Москва"/>
      <sheetName val="ПОУ"/>
      <sheetName val="ДПО"/>
      <sheetName val="НИР "/>
      <sheetName val="Прочие доходы"/>
      <sheetName val="Целевые, гранты"/>
      <sheetName val="Расходы "/>
      <sheetName val="2012-проректоры"/>
      <sheetName val="2011-2012"/>
      <sheetName val="Источники"/>
      <sheetName val="Расходы 2012"/>
      <sheetName val="Справочники"/>
      <sheetName val="ПЛАН ФХД"/>
      <sheetName val="Численность контингента"/>
      <sheetName val="Стоимость обучения"/>
      <sheetName val="Численность работников"/>
      <sheetName val="Площади"/>
      <sheetName val="Тарифы"/>
      <sheetName val="Эффективный контракт"/>
      <sheetName val="Нет смет в нормальном виде"/>
      <sheetName val="Кодировки ФП"/>
      <sheetName val="БАЗА -новая 2011"/>
      <sheetName val="ФОТ-свод"/>
      <sheetName val="Свод  2012-2014"/>
      <sheetName val="Свод Москва2012-2014"/>
      <sheetName val="Свод-филиалы2012-2014"/>
      <sheetName val="ПОУ2012-2014"/>
      <sheetName val="ДПО 2012-2014"/>
      <sheetName val="НИР2012-2014"/>
      <sheetName val="Прочие доходы2012-2014"/>
      <sheetName val="Целевые, гранты 2012-2014"/>
      <sheetName val="Расходы 2012-2014"/>
      <sheetName val="Лист4"/>
      <sheetName val="График встреч"/>
    </sheetNames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F48"/>
  <sheetViews>
    <sheetView tabSelected="1" view="pageBreakPreview" zoomScaleNormal="100" zoomScaleSheetLayoutView="100" workbookViewId="0">
      <selection activeCell="B39" sqref="B39:F39"/>
    </sheetView>
  </sheetViews>
  <sheetFormatPr defaultColWidth="8.7109375" defaultRowHeight="16.5"/>
  <cols>
    <col min="1" max="1" width="40.28515625" style="57" customWidth="1"/>
    <col min="2" max="2" width="37" style="57" customWidth="1"/>
    <col min="3" max="3" width="24.42578125" style="58" customWidth="1"/>
    <col min="4" max="4" width="17.7109375" style="58" customWidth="1"/>
    <col min="5" max="5" width="18.85546875" style="58" customWidth="1"/>
    <col min="6" max="6" width="19.42578125" style="58" customWidth="1"/>
    <col min="7" max="16384" width="8.7109375" style="58"/>
  </cols>
  <sheetData>
    <row r="1" spans="1:6" ht="21.75" customHeight="1">
      <c r="D1" s="158" t="s">
        <v>482</v>
      </c>
      <c r="E1" s="158"/>
      <c r="F1" s="158"/>
    </row>
    <row r="2" spans="1:6" ht="15.75" customHeight="1">
      <c r="A2" s="77" t="s">
        <v>494</v>
      </c>
      <c r="C2" s="170" t="s">
        <v>61</v>
      </c>
      <c r="D2" s="170"/>
      <c r="F2" s="151"/>
    </row>
    <row r="3" spans="1:6" ht="18" customHeight="1">
      <c r="A3" s="76"/>
      <c r="C3" s="170" t="s">
        <v>1276</v>
      </c>
      <c r="D3" s="170"/>
      <c r="F3" s="150"/>
    </row>
    <row r="4" spans="1:6" ht="15" customHeight="1">
      <c r="C4" s="153" t="s">
        <v>502</v>
      </c>
      <c r="D4" s="156" t="s">
        <v>1275</v>
      </c>
      <c r="E4" s="154"/>
      <c r="F4" s="152"/>
    </row>
    <row r="5" spans="1:6" ht="36" customHeight="1">
      <c r="A5" s="172" t="s">
        <v>495</v>
      </c>
      <c r="B5" s="172"/>
      <c r="C5" s="172"/>
      <c r="D5" s="172"/>
      <c r="E5" s="172"/>
      <c r="F5" s="172"/>
    </row>
    <row r="6" spans="1:6" ht="18.75" customHeight="1" thickBot="1">
      <c r="A6" s="147" t="str">
        <f>IF(B7="","УКАЖИТЕ ФИО!","")</f>
        <v>УКАЖИТЕ ФИО!</v>
      </c>
    </row>
    <row r="7" spans="1:6" ht="32.25" customHeight="1" thickBot="1">
      <c r="A7" s="78" t="s">
        <v>306</v>
      </c>
      <c r="B7" s="159"/>
      <c r="C7" s="160"/>
      <c r="D7" s="173" t="s">
        <v>279</v>
      </c>
      <c r="E7" s="175" t="s">
        <v>428</v>
      </c>
      <c r="F7" s="177" t="s">
        <v>303</v>
      </c>
    </row>
    <row r="8" spans="1:6" ht="44.25" customHeight="1">
      <c r="A8" s="179" t="s">
        <v>490</v>
      </c>
      <c r="B8" s="127"/>
      <c r="C8" s="65" t="str">
        <f>IF(B8="","",VLOOKUP(B8,Структура!A:C,2,FALSE))</f>
        <v/>
      </c>
      <c r="D8" s="174"/>
      <c r="E8" s="176"/>
      <c r="F8" s="178"/>
    </row>
    <row r="9" spans="1:6">
      <c r="A9" s="180"/>
      <c r="B9" s="126"/>
      <c r="C9" s="65" t="str">
        <f>IF(B9="","",VLOOKUP(B9,Структура!A:C,2,FALSE))</f>
        <v/>
      </c>
      <c r="D9" s="174"/>
      <c r="E9" s="176"/>
      <c r="F9" s="178"/>
    </row>
    <row r="10" spans="1:6">
      <c r="A10" s="180"/>
      <c r="B10" s="126"/>
      <c r="C10" s="65" t="str">
        <f>IF(B10="","",VLOOKUP(B10,Структура!A:C,2,FALSE))</f>
        <v/>
      </c>
      <c r="D10" s="174"/>
      <c r="E10" s="176"/>
      <c r="F10" s="178"/>
    </row>
    <row r="11" spans="1:6">
      <c r="A11" s="180"/>
      <c r="B11" s="126"/>
      <c r="C11" s="65" t="str">
        <f>IF(B11="","",VLOOKUP(B11,Структура!A:C,2,FALSE))</f>
        <v/>
      </c>
      <c r="D11" s="174"/>
      <c r="E11" s="176"/>
      <c r="F11" s="178"/>
    </row>
    <row r="12" spans="1:6">
      <c r="A12" s="180"/>
      <c r="B12" s="126"/>
      <c r="C12" s="65" t="str">
        <f>IF(B12="","",VLOOKUP(B12,Структура!A:C,2,FALSE))</f>
        <v/>
      </c>
      <c r="D12" s="174"/>
      <c r="E12" s="176"/>
      <c r="F12" s="178"/>
    </row>
    <row r="13" spans="1:6" ht="17.25" thickBot="1">
      <c r="A13" s="181"/>
      <c r="B13" s="126"/>
      <c r="C13" s="65" t="str">
        <f>IF(B13="","",VLOOKUP(B13,Структура!A:C,2,FALSE))</f>
        <v/>
      </c>
      <c r="D13" s="174"/>
      <c r="E13" s="176"/>
      <c r="F13" s="178"/>
    </row>
    <row r="14" spans="1:6">
      <c r="A14" s="179" t="s">
        <v>489</v>
      </c>
      <c r="B14" s="188"/>
      <c r="C14" s="189"/>
      <c r="D14" s="174"/>
      <c r="E14" s="176"/>
      <c r="F14" s="178"/>
    </row>
    <row r="15" spans="1:6">
      <c r="A15" s="180"/>
      <c r="B15" s="161"/>
      <c r="C15" s="162"/>
      <c r="D15" s="174"/>
      <c r="E15" s="176"/>
      <c r="F15" s="178"/>
    </row>
    <row r="16" spans="1:6">
      <c r="A16" s="180"/>
      <c r="B16" s="161"/>
      <c r="C16" s="162"/>
      <c r="D16" s="174"/>
      <c r="E16" s="176"/>
      <c r="F16" s="178"/>
    </row>
    <row r="17" spans="1:6">
      <c r="A17" s="180"/>
      <c r="B17" s="161"/>
      <c r="C17" s="162"/>
      <c r="D17" s="174"/>
      <c r="E17" s="176"/>
      <c r="F17" s="178"/>
    </row>
    <row r="18" spans="1:6">
      <c r="A18" s="180"/>
      <c r="B18" s="161"/>
      <c r="C18" s="162"/>
      <c r="D18" s="174"/>
      <c r="E18" s="176"/>
      <c r="F18" s="178"/>
    </row>
    <row r="19" spans="1:6" ht="17.25" thickBot="1">
      <c r="A19" s="180"/>
      <c r="B19" s="166"/>
      <c r="C19" s="167"/>
      <c r="D19" s="174"/>
      <c r="E19" s="176"/>
      <c r="F19" s="178"/>
    </row>
    <row r="20" spans="1:6" ht="24" customHeight="1">
      <c r="A20" s="173" t="s">
        <v>488</v>
      </c>
      <c r="B20" s="144"/>
      <c r="C20" s="139" t="str">
        <f t="shared" ref="C20:C21" si="0">IF(B20="","","введите в эту ячейку город/города командирования")</f>
        <v/>
      </c>
      <c r="D20" s="138"/>
      <c r="E20" s="138"/>
      <c r="F20" s="141" t="str">
        <f>IF(B20="","",(IF(OR(D20="",E20=""),"вы не заполнили какую либо дату",E20-D20+1)))</f>
        <v/>
      </c>
    </row>
    <row r="21" spans="1:6">
      <c r="A21" s="174"/>
      <c r="B21" s="145"/>
      <c r="C21" s="139" t="str">
        <f t="shared" si="0"/>
        <v/>
      </c>
      <c r="D21" s="139"/>
      <c r="E21" s="139"/>
      <c r="F21" s="142" t="str">
        <f>IF(B21="","",(IF(OR(D21="",E21=""),"вы не заполнили какую либо дату",IF(OR(D21&gt;E20+1,D21&lt;E20,D21=E20),"проверьте даты",E21-D21+1))))</f>
        <v/>
      </c>
    </row>
    <row r="22" spans="1:6">
      <c r="A22" s="199"/>
      <c r="B22" s="145"/>
      <c r="C22" s="139" t="str">
        <f>IF(B22="","","введите в эту ячейку город/города командирования")</f>
        <v/>
      </c>
      <c r="D22" s="139"/>
      <c r="E22" s="139"/>
      <c r="F22" s="142" t="str">
        <f>IF(B22="","",(IF(OR(D22="",E22=""),"вы не заполнили какую либо дату",IF(OR(D22&gt;E21+1,D22&lt;E21,D22=E21),"проверьте даты",E22-D22+1))))</f>
        <v/>
      </c>
    </row>
    <row r="23" spans="1:6" ht="33.75" customHeight="1" thickBot="1">
      <c r="A23" s="168" t="s">
        <v>751</v>
      </c>
      <c r="B23" s="169"/>
      <c r="C23" s="146" t="str">
        <f>IF(F23="","",IF(F23=SUM(F20:F22),"","неверный расчет дней"))</f>
        <v/>
      </c>
      <c r="D23" s="140" t="str">
        <f>IF(AND(D20="",D21="",D22=""),"",MIN(D20:D22))</f>
        <v/>
      </c>
      <c r="E23" s="140" t="str">
        <f>IF(AND(E20="",E21="",E22=""),"",MAX(E20:E22))</f>
        <v/>
      </c>
      <c r="F23" s="143" t="str">
        <f>IF(OR(D23="",E23=""),"",E23-D23+1)</f>
        <v/>
      </c>
    </row>
    <row r="24" spans="1:6" ht="33.75" customHeight="1" thickBot="1">
      <c r="A24" s="131" t="s">
        <v>278</v>
      </c>
      <c r="B24" s="163"/>
      <c r="C24" s="164"/>
      <c r="D24" s="164"/>
      <c r="E24" s="164"/>
      <c r="F24" s="165"/>
    </row>
    <row r="25" spans="1:6" ht="30" customHeight="1">
      <c r="A25" s="179" t="s">
        <v>484</v>
      </c>
      <c r="B25" s="129" t="s">
        <v>503</v>
      </c>
      <c r="C25" s="197" t="s">
        <v>483</v>
      </c>
      <c r="D25" s="198"/>
      <c r="E25" s="197" t="s">
        <v>491</v>
      </c>
      <c r="F25" s="215"/>
    </row>
    <row r="26" spans="1:6" ht="39" customHeight="1" thickBot="1">
      <c r="A26" s="180"/>
      <c r="B26" s="132"/>
      <c r="C26" s="213"/>
      <c r="D26" s="214"/>
      <c r="E26" s="216"/>
      <c r="F26" s="217"/>
    </row>
    <row r="27" spans="1:6" ht="25.5" customHeight="1">
      <c r="A27" s="92" t="s">
        <v>744</v>
      </c>
      <c r="B27" s="135" t="str">
        <f>Смета!C19</f>
        <v>Рубли</v>
      </c>
      <c r="C27" s="218">
        <f>SUMIF(Смета!C$18:C$25,B27,Смета!H$18:H$25)</f>
        <v>0</v>
      </c>
      <c r="D27" s="219"/>
      <c r="E27" s="219"/>
      <c r="F27" s="220"/>
    </row>
    <row r="28" spans="1:6" ht="25.5" customHeight="1">
      <c r="A28" s="93" t="s">
        <v>745</v>
      </c>
      <c r="B28" s="134" t="str">
        <f>Смета!C20</f>
        <v/>
      </c>
      <c r="C28" s="190">
        <f>SUMIF(Смета!C$18:C$25,B28,Смета!H$18:H$25)</f>
        <v>0</v>
      </c>
      <c r="D28" s="191"/>
      <c r="E28" s="191"/>
      <c r="F28" s="192"/>
    </row>
    <row r="29" spans="1:6" ht="25.5" customHeight="1">
      <c r="A29" s="93" t="s">
        <v>746</v>
      </c>
      <c r="B29" s="134" t="str">
        <f>Смета!C21</f>
        <v/>
      </c>
      <c r="C29" s="190">
        <f>SUMIF(Смета!C$18:C$25,B29,Смета!H$18:H$25)</f>
        <v>0</v>
      </c>
      <c r="D29" s="191"/>
      <c r="E29" s="191"/>
      <c r="F29" s="192"/>
    </row>
    <row r="30" spans="1:6" ht="25.5" customHeight="1">
      <c r="A30" s="93" t="s">
        <v>747</v>
      </c>
      <c r="B30" s="134" t="str">
        <f>Смета!C22</f>
        <v/>
      </c>
      <c r="C30" s="190">
        <f>SUMIF(Смета!C$18:C$25,B30,Смета!H$18:H$25)</f>
        <v>0</v>
      </c>
      <c r="D30" s="191"/>
      <c r="E30" s="191"/>
      <c r="F30" s="192"/>
    </row>
    <row r="31" spans="1:6" ht="25.5" customHeight="1">
      <c r="A31" s="93" t="s">
        <v>748</v>
      </c>
      <c r="B31" s="134" t="str">
        <f>Смета!C23</f>
        <v/>
      </c>
      <c r="C31" s="190">
        <f>SUMIF(Смета!C$18:C$25,B31,Смета!H$18:H$25)</f>
        <v>0</v>
      </c>
      <c r="D31" s="191"/>
      <c r="E31" s="191"/>
      <c r="F31" s="192"/>
    </row>
    <row r="32" spans="1:6" ht="25.5" customHeight="1">
      <c r="A32" s="93" t="s">
        <v>749</v>
      </c>
      <c r="B32" s="134" t="str">
        <f>Смета!C24</f>
        <v/>
      </c>
      <c r="C32" s="190">
        <f>SUMIF(Смета!C$18:C$25,B32,Смета!H$18:H$25)</f>
        <v>0</v>
      </c>
      <c r="D32" s="191"/>
      <c r="E32" s="191"/>
      <c r="F32" s="192"/>
    </row>
    <row r="33" spans="1:6" ht="25.5" customHeight="1" thickBot="1">
      <c r="A33" s="136" t="s">
        <v>750</v>
      </c>
      <c r="B33" s="137" t="str">
        <f>Смета!C25</f>
        <v/>
      </c>
      <c r="C33" s="210">
        <f>SUMIF(Смета!C$18:C$25,B33,Смета!H$18:H$25)</f>
        <v>0</v>
      </c>
      <c r="D33" s="211"/>
      <c r="E33" s="211"/>
      <c r="F33" s="212"/>
    </row>
    <row r="34" spans="1:6" ht="37.5" customHeight="1">
      <c r="A34" s="133" t="s">
        <v>481</v>
      </c>
      <c r="B34" s="200"/>
      <c r="C34" s="201"/>
      <c r="D34" s="201"/>
      <c r="E34" s="201"/>
      <c r="F34" s="202"/>
    </row>
    <row r="35" spans="1:6" ht="50.25" customHeight="1" thickBot="1">
      <c r="A35" s="72" t="s">
        <v>415</v>
      </c>
      <c r="B35" s="185"/>
      <c r="C35" s="186"/>
      <c r="D35" s="186"/>
      <c r="E35" s="186"/>
      <c r="F35" s="187"/>
    </row>
    <row r="36" spans="1:6" ht="48" thickBot="1">
      <c r="A36" s="75" t="s">
        <v>485</v>
      </c>
      <c r="B36" s="128" t="s">
        <v>317</v>
      </c>
      <c r="C36" s="193" t="s">
        <v>317</v>
      </c>
      <c r="D36" s="194"/>
      <c r="E36" s="195"/>
      <c r="F36" s="196"/>
    </row>
    <row r="37" spans="1:6" ht="47.65" customHeight="1" thickBot="1">
      <c r="A37" s="67" t="s">
        <v>285</v>
      </c>
      <c r="B37" s="182"/>
      <c r="C37" s="183"/>
      <c r="D37" s="183"/>
      <c r="E37" s="183"/>
      <c r="F37" s="184"/>
    </row>
    <row r="38" spans="1:6" ht="33" customHeight="1" thickBot="1">
      <c r="A38" s="67" t="s">
        <v>430</v>
      </c>
      <c r="B38" s="182"/>
      <c r="C38" s="183"/>
      <c r="D38" s="183"/>
      <c r="E38" s="183"/>
      <c r="F38" s="184"/>
    </row>
    <row r="39" spans="1:6" ht="40.5" customHeight="1">
      <c r="A39" s="68" t="s">
        <v>486</v>
      </c>
      <c r="B39" s="161"/>
      <c r="C39" s="203"/>
      <c r="D39" s="203"/>
      <c r="E39" s="203"/>
      <c r="F39" s="204"/>
    </row>
    <row r="40" spans="1:6" ht="75.75" customHeight="1" thickBot="1">
      <c r="A40" s="66" t="s">
        <v>487</v>
      </c>
      <c r="B40" s="205"/>
      <c r="C40" s="206"/>
      <c r="D40" s="206"/>
      <c r="E40" s="206"/>
      <c r="F40" s="207"/>
    </row>
    <row r="41" spans="1:6" ht="33.75" customHeight="1" thickBot="1">
      <c r="A41" s="66" t="s">
        <v>396</v>
      </c>
      <c r="B41" s="182" t="s">
        <v>480</v>
      </c>
      <c r="C41" s="208"/>
      <c r="D41" s="208"/>
      <c r="E41" s="208"/>
      <c r="F41" s="209"/>
    </row>
    <row r="42" spans="1:6" ht="4.5" customHeight="1">
      <c r="A42" s="69"/>
      <c r="B42" s="69"/>
      <c r="C42" s="70"/>
      <c r="D42" s="64"/>
      <c r="E42" s="64"/>
      <c r="F42" s="64"/>
    </row>
    <row r="43" spans="1:6" ht="22.5" customHeight="1">
      <c r="A43" s="71" t="s">
        <v>301</v>
      </c>
      <c r="B43" s="71"/>
      <c r="C43" s="148"/>
      <c r="D43" s="148"/>
      <c r="E43" s="157" t="s">
        <v>307</v>
      </c>
      <c r="F43" s="157"/>
    </row>
    <row r="44" spans="1:6" ht="32.25" customHeight="1">
      <c r="A44" s="71" t="s">
        <v>721</v>
      </c>
      <c r="B44" s="58"/>
      <c r="C44" s="148"/>
      <c r="D44" s="148"/>
      <c r="E44" s="157" t="s">
        <v>307</v>
      </c>
      <c r="F44" s="157"/>
    </row>
    <row r="45" spans="1:6" ht="32.25" customHeight="1">
      <c r="A45" s="71" t="s">
        <v>1277</v>
      </c>
      <c r="B45" s="58"/>
      <c r="C45" s="148"/>
      <c r="D45" s="148"/>
      <c r="E45" s="157" t="s">
        <v>307</v>
      </c>
      <c r="F45" s="157"/>
    </row>
    <row r="46" spans="1:6" ht="35.25" customHeight="1">
      <c r="A46" s="155" t="s">
        <v>302</v>
      </c>
      <c r="B46" s="71"/>
      <c r="C46" s="149"/>
      <c r="D46" s="149"/>
      <c r="E46" s="157" t="s">
        <v>307</v>
      </c>
      <c r="F46" s="157"/>
    </row>
    <row r="47" spans="1:6">
      <c r="A47" s="71"/>
      <c r="B47" s="71"/>
      <c r="C47" s="64"/>
      <c r="D47" s="64"/>
      <c r="E47" s="73"/>
      <c r="F47" s="73"/>
    </row>
    <row r="48" spans="1:6" ht="13.5" customHeight="1">
      <c r="A48" s="71"/>
      <c r="B48" s="71"/>
      <c r="C48" s="64"/>
      <c r="D48" s="64"/>
      <c r="E48" s="171" t="s">
        <v>444</v>
      </c>
      <c r="F48" s="171"/>
    </row>
  </sheetData>
  <dataConsolidate/>
  <mergeCells count="44">
    <mergeCell ref="C28:F28"/>
    <mergeCell ref="C32:F32"/>
    <mergeCell ref="C33:F33"/>
    <mergeCell ref="C26:D26"/>
    <mergeCell ref="E25:F25"/>
    <mergeCell ref="E26:F26"/>
    <mergeCell ref="C27:F27"/>
    <mergeCell ref="C31:F31"/>
    <mergeCell ref="B34:F34"/>
    <mergeCell ref="B39:F39"/>
    <mergeCell ref="B40:F40"/>
    <mergeCell ref="B41:F41"/>
    <mergeCell ref="E48:F48"/>
    <mergeCell ref="A5:F5"/>
    <mergeCell ref="D7:D19"/>
    <mergeCell ref="E7:E19"/>
    <mergeCell ref="F7:F19"/>
    <mergeCell ref="A8:A13"/>
    <mergeCell ref="A14:A19"/>
    <mergeCell ref="B37:F37"/>
    <mergeCell ref="B38:F38"/>
    <mergeCell ref="B35:F35"/>
    <mergeCell ref="B14:C14"/>
    <mergeCell ref="E43:F43"/>
    <mergeCell ref="C29:F29"/>
    <mergeCell ref="C36:F36"/>
    <mergeCell ref="C30:F30"/>
    <mergeCell ref="E46:F46"/>
    <mergeCell ref="E45:F45"/>
    <mergeCell ref="D1:F1"/>
    <mergeCell ref="B7:C7"/>
    <mergeCell ref="B16:C16"/>
    <mergeCell ref="B24:F24"/>
    <mergeCell ref="B18:C18"/>
    <mergeCell ref="B19:C19"/>
    <mergeCell ref="B15:C15"/>
    <mergeCell ref="B17:C17"/>
    <mergeCell ref="A23:B23"/>
    <mergeCell ref="C2:D2"/>
    <mergeCell ref="C3:D3"/>
    <mergeCell ref="A25:A26"/>
    <mergeCell ref="C25:D25"/>
    <mergeCell ref="E44:F44"/>
    <mergeCell ref="A20:A22"/>
  </mergeCells>
  <dataValidations count="3">
    <dataValidation type="list" allowBlank="1" showInputMessage="1" showErrorMessage="1" sqref="B20:B22">
      <formula1>Страна</formula1>
    </dataValidation>
    <dataValidation type="list" allowBlank="1" showInputMessage="1" showErrorMessage="1" sqref="B14:C19">
      <formula1>Должности</formula1>
    </dataValidation>
    <dataValidation type="date" allowBlank="1" showInputMessage="1" showErrorMessage="1" sqref="D20:E22">
      <formula1>42370</formula1>
      <formula2>55153</formula2>
    </dataValidation>
  </dataValidations>
  <printOptions horizontalCentered="1"/>
  <pageMargins left="0.11811023622047245" right="0.11811023622047245" top="0" bottom="0.15748031496062992" header="0.31496062992125984" footer="0.31496062992125984"/>
  <pageSetup paperSize="9" scale="6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Списки!$J$2:$J$13</xm:f>
          </x14:formula1>
          <xm:sqref>B25</xm:sqref>
        </x14:dataValidation>
        <x14:dataValidation type="list" allowBlank="1" showInputMessage="1" showErrorMessage="1">
          <x14:formula1>
            <xm:f>Списки!$L$20:$L$28</xm:f>
          </x14:formula1>
          <xm:sqref>B36</xm:sqref>
        </x14:dataValidation>
        <x14:dataValidation type="list" allowBlank="1" showInputMessage="1" showErrorMessage="1">
          <x14:formula1>
            <xm:f>Списки!$L$2:$L$19</xm:f>
          </x14:formula1>
          <xm:sqref>C36:F36</xm:sqref>
        </x14:dataValidation>
        <x14:dataValidation type="list" allowBlank="1" showInputMessage="1" showErrorMessage="1">
          <x14:formula1>
            <xm:f>Списки!$R$2:$R$88</xm:f>
          </x14:formula1>
          <xm:sqref>B39:F39</xm:sqref>
        </x14:dataValidation>
        <x14:dataValidation type="list" allowBlank="1" showInputMessage="1" showErrorMessage="1">
          <x14:formula1>
            <xm:f>Списки!$T1:$T12</xm:f>
          </x14:formula1>
          <xm:sqref>B40:F40</xm:sqref>
        </x14:dataValidation>
        <x14:dataValidation type="list" allowBlank="1" showInputMessage="1" showErrorMessage="1">
          <x14:formula1>
            <xm:f>Структура!A2:A284</xm:f>
          </x14:formula1>
          <xm:sqref>B8</xm:sqref>
        </x14:dataValidation>
        <x14:dataValidation type="list" allowBlank="1" showInputMessage="1" showErrorMessage="1">
          <x14:formula1>
            <xm:f>Структура!A2:A284</xm:f>
          </x14:formula1>
          <xm:sqref>B9</xm:sqref>
        </x14:dataValidation>
        <x14:dataValidation type="list" allowBlank="1" showInputMessage="1" showErrorMessage="1">
          <x14:formula1>
            <xm:f>Структура!A2:A284</xm:f>
          </x14:formula1>
          <xm:sqref>B10</xm:sqref>
        </x14:dataValidation>
        <x14:dataValidation type="list" allowBlank="1" showInputMessage="1" showErrorMessage="1">
          <x14:formula1>
            <xm:f>Структура!A2:A284</xm:f>
          </x14:formula1>
          <xm:sqref>B11</xm:sqref>
        </x14:dataValidation>
        <x14:dataValidation type="list" allowBlank="1" showInputMessage="1" showErrorMessage="1">
          <x14:formula1>
            <xm:f>Структура!A2:A284</xm:f>
          </x14:formula1>
          <xm:sqref>B12</xm:sqref>
        </x14:dataValidation>
        <x14:dataValidation type="list" allowBlank="1" showInputMessage="1" showErrorMessage="1">
          <x14:formula1>
            <xm:f>Структура!A2:A284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6"/>
  <sheetViews>
    <sheetView view="pageBreakPreview" zoomScale="82" zoomScaleNormal="100" zoomScaleSheetLayoutView="82" workbookViewId="0">
      <selection activeCell="H20" sqref="H20"/>
    </sheetView>
  </sheetViews>
  <sheetFormatPr defaultRowHeight="15" outlineLevelCol="1"/>
  <cols>
    <col min="1" max="1" width="3" style="97" customWidth="1"/>
    <col min="2" max="2" width="25.7109375" style="20" customWidth="1"/>
    <col min="3" max="3" width="9.28515625" style="20" customWidth="1"/>
    <col min="4" max="4" width="5.5703125" style="20" hidden="1" customWidth="1" outlineLevel="1"/>
    <col min="5" max="5" width="28.140625" style="20" bestFit="1" customWidth="1" collapsed="1"/>
    <col min="6" max="6" width="15.28515625" style="20" customWidth="1"/>
    <col min="7" max="7" width="24.5703125" style="20" customWidth="1"/>
    <col min="8" max="8" width="16.28515625" style="20" customWidth="1"/>
    <col min="9" max="9" width="19.7109375" style="20" customWidth="1"/>
    <col min="10" max="16384" width="9.140625" style="20"/>
  </cols>
  <sheetData>
    <row r="1" spans="1:9" ht="46.5" customHeight="1">
      <c r="H1" s="221" t="s">
        <v>730</v>
      </c>
      <c r="I1" s="221"/>
    </row>
    <row r="2" spans="1:9" ht="15.75">
      <c r="B2" s="222" t="s">
        <v>286</v>
      </c>
      <c r="C2" s="222"/>
      <c r="D2" s="222"/>
      <c r="E2" s="222"/>
      <c r="F2" s="222"/>
      <c r="G2" s="222"/>
      <c r="H2" s="222"/>
      <c r="I2" s="222"/>
    </row>
    <row r="3" spans="1:9">
      <c r="B3" s="98">
        <f>Записка!$B$7</f>
        <v>0</v>
      </c>
      <c r="C3" s="97"/>
      <c r="D3" s="97"/>
      <c r="E3" s="97"/>
      <c r="F3" s="97"/>
      <c r="G3" s="97"/>
      <c r="H3" s="97"/>
      <c r="I3" s="97"/>
    </row>
    <row r="4" spans="1:9" ht="78" customHeight="1">
      <c r="A4" s="96" t="s">
        <v>724</v>
      </c>
      <c r="B4" s="23" t="s">
        <v>287</v>
      </c>
      <c r="C4" s="23" t="s">
        <v>743</v>
      </c>
      <c r="E4" s="23" t="s">
        <v>304</v>
      </c>
      <c r="F4" s="23" t="s">
        <v>289</v>
      </c>
      <c r="G4" s="23" t="s">
        <v>298</v>
      </c>
      <c r="H4" s="23" t="s">
        <v>299</v>
      </c>
      <c r="I4" s="23" t="s">
        <v>322</v>
      </c>
    </row>
    <row r="5" spans="1:9" ht="48" customHeight="1">
      <c r="A5" s="96">
        <v>1</v>
      </c>
      <c r="B5" s="117" t="s">
        <v>737</v>
      </c>
      <c r="C5" s="99">
        <v>212</v>
      </c>
      <c r="D5" s="18" t="str">
        <f>IF(E5="","",IF(COUNTIF(E$4:E5,E5)=1,MAX(D$4:D4)+1,""))</f>
        <v/>
      </c>
      <c r="E5" s="100" t="str">
        <f>IF(Записка!B20="","",VLOOKUP(Записка!B20,Списки!W$2:Y$228,2,FALSE))</f>
        <v/>
      </c>
      <c r="F5" s="101">
        <f>IF(E5="",0,IF(OR(Записка!C$36="Все расходы",Записка!B$36=Списки!L20,Записка!C$36=Списки!L17,Записка!C$36=Списки!L29,Записка!C$36=Списки!L30,Записка!C$36=Списки!L31,Записка!C$36=Списки!L32),0,IF(Записка!B20="Российская Федерация",VLOOKUP(Записка!B$36,Списки!L$2:N$28,2,FALSE)*700,VLOOKUP(Записка!B$36,Списки!L$1:N$28,3,FALSE)*VLOOKUP(Записка!B20,Списки!W$2:Y$216,3,FALSE))))</f>
        <v>0</v>
      </c>
      <c r="G5" s="102">
        <f>IF(Записка!F23="",0,IF(F6=0,Записка!F20-1,Записка!F20))</f>
        <v>0</v>
      </c>
      <c r="H5" s="103">
        <f>IF(E5="",0,F5*G5)</f>
        <v>0</v>
      </c>
      <c r="I5" s="99"/>
    </row>
    <row r="6" spans="1:9" ht="51.75" customHeight="1">
      <c r="A6" s="96"/>
      <c r="B6" s="117" t="s">
        <v>738</v>
      </c>
      <c r="C6" s="99">
        <v>212</v>
      </c>
      <c r="D6" s="18" t="str">
        <f>IF(E6="","",IF(COUNTIF(E$4:E6,E6)=1,MAX(D$4:D5)+1,""))</f>
        <v/>
      </c>
      <c r="E6" s="100" t="str">
        <f>IF(Записка!B21="","",VLOOKUP(Записка!B21,Списки!W$2:Y$228,2,FALSE))</f>
        <v/>
      </c>
      <c r="F6" s="101">
        <f>IF(E6="",0,IF(OR(Записка!C$36="Все расходы",Записка!B$36=Списки!L21,Записка!C$36=Списки!L18,Записка!C$36=Списки!L30,Записка!C$36=Списки!L31,Записка!C$36=Списки!L32,Записка!C$36=Списки!L33),0,IF(Записка!B21="Российская Федерация",VLOOKUP(Записка!B$36,Списки!L$2:N$28,2,FALSE)*700,VLOOKUP(Записка!B$36,Списки!L$1:N$28,3,FALSE)*VLOOKUP(Записка!B21,Списки!W$2:Y$216,3,FALSE))))</f>
        <v>0</v>
      </c>
      <c r="G6" s="102">
        <f>IF(F6=0,0,IF(F7=0,Записка!F21-1,Записка!F21))</f>
        <v>0</v>
      </c>
      <c r="H6" s="103">
        <f>IF(E6="",0,F6*G6)</f>
        <v>0</v>
      </c>
      <c r="I6" s="99"/>
    </row>
    <row r="7" spans="1:9" ht="30">
      <c r="A7" s="96"/>
      <c r="B7" s="117" t="s">
        <v>739</v>
      </c>
      <c r="C7" s="99">
        <v>212</v>
      </c>
      <c r="D7" s="18" t="str">
        <f>IF(E7="","",IF(COUNTIF(E$4:E7,E7)=1,MAX(D$4:D6)+1,""))</f>
        <v/>
      </c>
      <c r="E7" s="100" t="str">
        <f>IF(Записка!B22="","",VLOOKUP(Записка!B22,Списки!W$2:Y$228,2,FALSE))</f>
        <v/>
      </c>
      <c r="F7" s="101">
        <f>IF(E7="",0,IF(OR(Записка!C$36="Все расходы",Записка!B$36=Списки!L22,Записка!C$36=Списки!L19,Записка!C$36=Списки!L31,Записка!C$36=Списки!L32,Записка!C$36=Списки!L33,Записка!C$36=Списки!L34),0,IF(Записка!B22="Российская Федерация",VLOOKUP(Записка!B$36,Списки!L$2:N$28,2,FALSE)*700,VLOOKUP(Записка!B$36,Списки!L$1:N$28,3,FALSE)*VLOOKUP(Записка!B22,Списки!W$2:Y$213,3,FALSE))))</f>
        <v>0</v>
      </c>
      <c r="G7" s="102">
        <f>IF(F7=0,0,Записка!F22-1)</f>
        <v>0</v>
      </c>
      <c r="H7" s="103">
        <f>IF(E7="",0,F7*G7)</f>
        <v>0</v>
      </c>
      <c r="I7" s="99"/>
    </row>
    <row r="8" spans="1:9" ht="30">
      <c r="A8" s="96">
        <v>2</v>
      </c>
      <c r="B8" s="117" t="s">
        <v>729</v>
      </c>
      <c r="C8" s="99">
        <v>212</v>
      </c>
      <c r="D8" s="18">
        <f>IF(E8="","",IF(COUNTIF(E$4:E8,E8)=1,MAX(D$4:D7)+1,""))</f>
        <v>1</v>
      </c>
      <c r="E8" s="100" t="s">
        <v>315</v>
      </c>
      <c r="F8" s="101">
        <f>IF(Записка!F23="",0,700)</f>
        <v>0</v>
      </c>
      <c r="G8" s="102">
        <f>IF(Записка!F23="",0,1)</f>
        <v>0</v>
      </c>
      <c r="H8" s="103">
        <f>F8*G8</f>
        <v>0</v>
      </c>
      <c r="I8" s="99"/>
    </row>
    <row r="9" spans="1:9">
      <c r="A9" s="96">
        <v>3</v>
      </c>
      <c r="B9" s="99" t="s">
        <v>291</v>
      </c>
      <c r="C9" s="99">
        <v>212</v>
      </c>
      <c r="D9" s="18" t="str">
        <f>IF(E9="","",IF(COUNTIF(E$4:E9,E9)=1,MAX(D$4:D8)+1,""))</f>
        <v/>
      </c>
      <c r="E9" s="104"/>
      <c r="F9" s="105" t="s">
        <v>305</v>
      </c>
      <c r="G9" s="105" t="s">
        <v>305</v>
      </c>
      <c r="H9" s="106"/>
      <c r="I9" s="99"/>
    </row>
    <row r="10" spans="1:9" ht="30">
      <c r="A10" s="96">
        <v>4</v>
      </c>
      <c r="B10" s="23" t="s">
        <v>292</v>
      </c>
      <c r="C10" s="99">
        <v>212</v>
      </c>
      <c r="D10" s="18" t="str">
        <f>IF(E10="","",IF(COUNTIF(E$4:E10,E10)=1,MAX(D$4:D9)+1,""))</f>
        <v/>
      </c>
      <c r="E10" s="104"/>
      <c r="F10" s="105" t="s">
        <v>305</v>
      </c>
      <c r="G10" s="105" t="s">
        <v>305</v>
      </c>
      <c r="H10" s="106"/>
      <c r="I10" s="99"/>
    </row>
    <row r="11" spans="1:9" ht="30.6" customHeight="1">
      <c r="A11" s="96">
        <v>5</v>
      </c>
      <c r="B11" s="74" t="s">
        <v>740</v>
      </c>
      <c r="C11" s="99">
        <v>212</v>
      </c>
      <c r="D11" s="18" t="str">
        <f>IF(E11="","",IF(COUNTIF(E$4:E11,E11)=1,MAX(D$4:D10)+1,""))</f>
        <v/>
      </c>
      <c r="E11" s="107" t="str">
        <f>IF(Записка!B20="","",VLOOKUP(Записка!B20,Списки!F$2:H$213,2,FALSE))</f>
        <v/>
      </c>
      <c r="F11" s="103" t="str">
        <f>IF(E11="","",IF(OR(Записка!B$36=Списки!L25,Записка!C$36=Списки!L13,Записка!C$36=Списки!L14,Записка!C$36=Списки!L15,Записка!C$36=Списки!L16,Записка!C$36=Списки!L17,Записка!C$36=Списки!L18),0,VLOOKUP(Записка!B20,Списки!F$2:H$213,3,0)))</f>
        <v/>
      </c>
      <c r="G11" s="102">
        <f>IF(Записка!F23="",0,IF(E12="",Записка!F20-1,Записка!F20))</f>
        <v>0</v>
      </c>
      <c r="H11" s="103">
        <f>IF(F11="",0,F11*G11)</f>
        <v>0</v>
      </c>
      <c r="I11" s="99"/>
    </row>
    <row r="12" spans="1:9" ht="30.6" customHeight="1">
      <c r="A12" s="96"/>
      <c r="B12" s="74" t="s">
        <v>741</v>
      </c>
      <c r="C12" s="99">
        <v>212</v>
      </c>
      <c r="D12" s="18" t="str">
        <f>IF(E12="","",IF(COUNTIF(E$4:E12,E12)=1,MAX(D$4:D11)+1,""))</f>
        <v/>
      </c>
      <c r="E12" s="107" t="str">
        <f>IF(Записка!B21="","",VLOOKUP(Записка!B21,Списки!F$2:H$213,2,FALSE))</f>
        <v/>
      </c>
      <c r="F12" s="103" t="str">
        <f>IF(E12="","",IF(OR(Записка!B$36=Списки!L26,Записка!C$36=Списки!L14,Записка!C$36=Списки!L15,Записка!C$36=Списки!L16,Записка!C$36=Списки!L17,Записка!C$36=Списки!L18,Записка!C$36=Списки!L19),0,VLOOKUP(Записка!B21,Списки!F$2:H$213,3,0)))</f>
        <v/>
      </c>
      <c r="G12" s="102" t="str">
        <f>IF(E12="","",IF(E13="",Записка!F21-1,Записка!F21))</f>
        <v/>
      </c>
      <c r="H12" s="103">
        <f t="shared" ref="H12:H13" si="0">IF(F12="",0,F12*G12)</f>
        <v>0</v>
      </c>
      <c r="I12" s="99"/>
    </row>
    <row r="13" spans="1:9" ht="30.6" customHeight="1">
      <c r="A13" s="96"/>
      <c r="B13" s="74" t="s">
        <v>742</v>
      </c>
      <c r="C13" s="99">
        <v>212</v>
      </c>
      <c r="D13" s="18" t="str">
        <f>IF(E13="","",IF(COUNTIF(E$4:E13,E13)=1,MAX(D$4:D12)+1,""))</f>
        <v/>
      </c>
      <c r="E13" s="107" t="str">
        <f>IF(Записка!B22="","",VLOOKUP(Записка!B22,Списки!F$2:H$213,2,FALSE))</f>
        <v/>
      </c>
      <c r="F13" s="103" t="str">
        <f>IF(E13="","",IF(OR(Записка!B$36=Списки!L27,Записка!C$36=Списки!L15,Записка!C$36=Списки!L16,Записка!C$36=Списки!L17,Записка!C$36=Списки!L18,Записка!C$36=Списки!L19,Записка!C$36=Списки!L20),0,VLOOKUP(Записка!B22,Списки!F$2:H$213,3,0)))</f>
        <v/>
      </c>
      <c r="G13" s="102" t="str">
        <f>IF(E13="","",Записка!F22-1)</f>
        <v/>
      </c>
      <c r="H13" s="103">
        <f t="shared" si="0"/>
        <v>0</v>
      </c>
      <c r="I13" s="99"/>
    </row>
    <row r="14" spans="1:9">
      <c r="A14" s="96">
        <v>6</v>
      </c>
      <c r="B14" s="99" t="s">
        <v>294</v>
      </c>
      <c r="C14" s="99">
        <v>212</v>
      </c>
      <c r="D14" s="18" t="str">
        <f>IF(E14="","",IF(COUNTIF(E$4:E14,E14)=1,MAX(D$4:D13)+1,""))</f>
        <v/>
      </c>
      <c r="E14" s="104"/>
      <c r="F14" s="96" t="s">
        <v>305</v>
      </c>
      <c r="G14" s="96" t="s">
        <v>305</v>
      </c>
      <c r="H14" s="99"/>
      <c r="I14" s="99"/>
    </row>
    <row r="15" spans="1:9">
      <c r="A15" s="96">
        <v>7</v>
      </c>
      <c r="B15" s="99" t="s">
        <v>295</v>
      </c>
      <c r="C15" s="99">
        <v>212</v>
      </c>
      <c r="D15" s="18" t="str">
        <f>IF(E15="","",IF(COUNTIF(E$4:E15,E15)=1,MAX(D$4:D14)+1,""))</f>
        <v/>
      </c>
      <c r="E15" s="104"/>
      <c r="F15" s="96" t="s">
        <v>305</v>
      </c>
      <c r="G15" s="96" t="s">
        <v>305</v>
      </c>
      <c r="H15" s="99"/>
      <c r="I15" s="99"/>
    </row>
    <row r="16" spans="1:9">
      <c r="A16" s="96">
        <v>8</v>
      </c>
      <c r="B16" s="74" t="s">
        <v>296</v>
      </c>
      <c r="C16" s="99">
        <v>212</v>
      </c>
      <c r="D16" s="18" t="str">
        <f>IF(E16="","",IF(COUNTIF(E$4:E16,E16)=1,MAX(D$4:D15)+1,""))</f>
        <v/>
      </c>
      <c r="E16" s="108"/>
      <c r="F16" s="109" t="s">
        <v>305</v>
      </c>
      <c r="G16" s="109" t="s">
        <v>305</v>
      </c>
      <c r="H16" s="74"/>
      <c r="I16" s="99"/>
    </row>
    <row r="17" spans="1:9">
      <c r="A17" s="96"/>
      <c r="B17" s="74"/>
      <c r="C17" s="74"/>
      <c r="D17" s="18" t="str">
        <f>IF(E17="","",IF(COUNTIF(E$4:E17,E17)=1,MAX(D$4:D16)+1,""))</f>
        <v/>
      </c>
      <c r="E17" s="108"/>
      <c r="F17" s="109"/>
      <c r="G17" s="109"/>
      <c r="H17" s="74" t="s">
        <v>399</v>
      </c>
      <c r="I17" s="51" t="s">
        <v>400</v>
      </c>
    </row>
    <row r="18" spans="1:9">
      <c r="A18" s="96"/>
      <c r="B18" s="110" t="s">
        <v>300</v>
      </c>
      <c r="C18" s="118"/>
      <c r="D18" s="119"/>
      <c r="E18" s="120"/>
      <c r="F18" s="110"/>
      <c r="G18" s="110"/>
      <c r="H18" s="112">
        <f t="shared" ref="H18:H25" si="1">SUMIF(E$5:E$16,C18,H$5:H$16)</f>
        <v>0</v>
      </c>
      <c r="I18" s="51"/>
    </row>
    <row r="19" spans="1:9">
      <c r="A19" s="96"/>
      <c r="C19" s="121" t="str">
        <f t="shared" ref="C19:C25" si="2">IF(MAX(колич)&lt;ROW(1:1),"",VLOOKUP(ROW(1:1),валюты,2))</f>
        <v>Рубли</v>
      </c>
      <c r="D19" s="111"/>
      <c r="E19" s="111"/>
      <c r="F19" s="110"/>
      <c r="G19" s="110"/>
      <c r="H19" s="112">
        <f t="shared" si="1"/>
        <v>0</v>
      </c>
      <c r="I19" s="130">
        <f>IF(C19="",0,VLOOKUP(Смета!C19,Списки!J$16:K$50,2,FALSE)*H19)</f>
        <v>0</v>
      </c>
    </row>
    <row r="20" spans="1:9">
      <c r="A20" s="96"/>
      <c r="B20" s="110"/>
      <c r="C20" s="121" t="str">
        <f t="shared" si="2"/>
        <v/>
      </c>
      <c r="D20" s="121"/>
      <c r="E20" s="121"/>
      <c r="F20" s="110"/>
      <c r="G20" s="110"/>
      <c r="H20" s="112">
        <f t="shared" si="1"/>
        <v>0</v>
      </c>
      <c r="I20" s="130">
        <f>IF(C20="",0,VLOOKUP(Смета!C20,Списки!J$16:K$50,2,FALSE)*H20)</f>
        <v>0</v>
      </c>
    </row>
    <row r="21" spans="1:9">
      <c r="A21" s="96"/>
      <c r="B21" s="110"/>
      <c r="C21" s="228" t="str">
        <f t="shared" si="2"/>
        <v/>
      </c>
      <c r="D21" s="229"/>
      <c r="E21" s="230"/>
      <c r="F21" s="110"/>
      <c r="G21" s="110"/>
      <c r="H21" s="112">
        <f t="shared" si="1"/>
        <v>0</v>
      </c>
      <c r="I21" s="130">
        <f>IF(C21="",0,VLOOKUP(Смета!C21,Списки!J$16:K$50,2,FALSE)*H21)</f>
        <v>0</v>
      </c>
    </row>
    <row r="22" spans="1:9">
      <c r="A22" s="96"/>
      <c r="B22" s="110"/>
      <c r="C22" s="228" t="str">
        <f t="shared" si="2"/>
        <v/>
      </c>
      <c r="D22" s="229"/>
      <c r="E22" s="230"/>
      <c r="F22" s="110"/>
      <c r="G22" s="110"/>
      <c r="H22" s="112">
        <f t="shared" si="1"/>
        <v>0</v>
      </c>
      <c r="I22" s="130">
        <f>IF(C22="",0,VLOOKUP(Смета!C22,Списки!J$16:K$50,2,FALSE)*H22)</f>
        <v>0</v>
      </c>
    </row>
    <row r="23" spans="1:9">
      <c r="A23" s="96"/>
      <c r="B23" s="110"/>
      <c r="C23" s="228" t="str">
        <f t="shared" si="2"/>
        <v/>
      </c>
      <c r="D23" s="229"/>
      <c r="E23" s="230"/>
      <c r="F23" s="110"/>
      <c r="G23" s="110"/>
      <c r="H23" s="113">
        <f t="shared" si="1"/>
        <v>0</v>
      </c>
      <c r="I23" s="130">
        <f>IF(C23="",0,VLOOKUP(Смета!C23,Списки!J$16:K$50,2,FALSE)*H23)</f>
        <v>0</v>
      </c>
    </row>
    <row r="24" spans="1:9">
      <c r="A24" s="96"/>
      <c r="B24" s="110"/>
      <c r="C24" s="228" t="str">
        <f t="shared" si="2"/>
        <v/>
      </c>
      <c r="D24" s="229"/>
      <c r="E24" s="230"/>
      <c r="F24" s="110"/>
      <c r="G24" s="110"/>
      <c r="H24" s="113">
        <f t="shared" si="1"/>
        <v>0</v>
      </c>
      <c r="I24" s="130">
        <f>IF(C24="",0,VLOOKUP(Смета!C24,Списки!J$16:K$50,2,FALSE)*H24)</f>
        <v>0</v>
      </c>
    </row>
    <row r="25" spans="1:9">
      <c r="A25" s="96"/>
      <c r="B25" s="110"/>
      <c r="C25" s="228" t="str">
        <f t="shared" si="2"/>
        <v/>
      </c>
      <c r="D25" s="229"/>
      <c r="E25" s="230"/>
      <c r="F25" s="110"/>
      <c r="G25" s="110"/>
      <c r="H25" s="113">
        <f t="shared" si="1"/>
        <v>0</v>
      </c>
      <c r="I25" s="130">
        <f>IF(C25="",0,VLOOKUP(Смета!C25,Списки!J$16:K$50,2,FALSE)*H25)</f>
        <v>0</v>
      </c>
    </row>
    <row r="26" spans="1:9" ht="28.15" customHeight="1">
      <c r="A26" s="96"/>
      <c r="B26" s="223" t="s">
        <v>325</v>
      </c>
      <c r="C26" s="223"/>
      <c r="D26" s="223"/>
      <c r="E26" s="223"/>
      <c r="F26" s="224"/>
      <c r="G26" s="224"/>
      <c r="H26" s="224"/>
      <c r="I26" s="224"/>
    </row>
    <row r="27" spans="1:9">
      <c r="B27" s="114"/>
      <c r="C27" s="114"/>
      <c r="D27" s="114"/>
      <c r="E27" s="114"/>
      <c r="F27" s="114"/>
      <c r="G27" s="114"/>
      <c r="H27" s="114"/>
      <c r="I27" s="115"/>
    </row>
    <row r="28" spans="1:9" ht="36.6" customHeight="1">
      <c r="A28" s="227" t="s">
        <v>417</v>
      </c>
      <c r="B28" s="227"/>
      <c r="C28" s="227"/>
      <c r="D28" s="227"/>
      <c r="E28" s="227"/>
      <c r="F28" s="227"/>
      <c r="G28" s="227"/>
      <c r="H28" s="227"/>
      <c r="I28" s="227"/>
    </row>
    <row r="29" spans="1:9">
      <c r="A29" s="226" t="s">
        <v>326</v>
      </c>
      <c r="B29" s="226"/>
      <c r="C29" s="226"/>
      <c r="D29" s="226"/>
      <c r="E29" s="226"/>
      <c r="F29" s="226"/>
      <c r="G29" s="226"/>
      <c r="H29" s="226"/>
      <c r="I29" s="226"/>
    </row>
    <row r="32" spans="1:9" ht="49.5" customHeight="1">
      <c r="A32" s="225" t="s">
        <v>436</v>
      </c>
      <c r="B32" s="225"/>
      <c r="C32" s="225"/>
      <c r="D32" s="225"/>
      <c r="E32" s="225"/>
      <c r="F32" s="225"/>
      <c r="G32" s="225"/>
      <c r="H32" s="225"/>
    </row>
    <row r="33" spans="1:8">
      <c r="A33" s="97" t="s">
        <v>434</v>
      </c>
    </row>
    <row r="34" spans="1:8">
      <c r="A34" s="95" t="s">
        <v>717</v>
      </c>
      <c r="B34" s="116"/>
      <c r="C34" s="116"/>
      <c r="D34" s="116"/>
      <c r="E34" s="116"/>
    </row>
    <row r="35" spans="1:8" ht="68.25" customHeight="1">
      <c r="A35" s="225" t="s">
        <v>725</v>
      </c>
      <c r="B35" s="225"/>
      <c r="C35" s="225"/>
      <c r="D35" s="225"/>
      <c r="E35" s="225"/>
      <c r="F35" s="225"/>
      <c r="G35" s="225"/>
      <c r="H35" s="225"/>
    </row>
    <row r="36" spans="1:8" ht="16.5" customHeight="1">
      <c r="A36" s="231" t="s">
        <v>437</v>
      </c>
      <c r="B36" s="231"/>
      <c r="C36" s="231"/>
      <c r="D36" s="231"/>
      <c r="E36" s="231"/>
      <c r="F36" s="231"/>
      <c r="G36" s="231"/>
      <c r="H36" s="231"/>
    </row>
    <row r="37" spans="1:8" ht="29.25" customHeight="1">
      <c r="A37" s="232" t="s">
        <v>726</v>
      </c>
      <c r="B37" s="232"/>
      <c r="C37" s="232"/>
      <c r="D37" s="232"/>
      <c r="E37" s="232"/>
      <c r="F37" s="232"/>
      <c r="G37" s="232"/>
      <c r="H37" s="232"/>
    </row>
    <row r="38" spans="1:8">
      <c r="A38" s="225" t="s">
        <v>727</v>
      </c>
      <c r="B38" s="225"/>
      <c r="C38" s="225"/>
      <c r="D38" s="225"/>
      <c r="E38" s="225"/>
      <c r="F38" s="225"/>
      <c r="G38" s="225"/>
      <c r="H38" s="225"/>
    </row>
    <row r="39" spans="1:8" s="82" customFormat="1" ht="14.65" customHeight="1">
      <c r="A39" s="231" t="s">
        <v>435</v>
      </c>
      <c r="B39" s="231"/>
      <c r="C39" s="231"/>
      <c r="D39" s="231"/>
      <c r="E39" s="231"/>
      <c r="F39" s="231"/>
      <c r="G39" s="231"/>
      <c r="H39" s="231"/>
    </row>
    <row r="40" spans="1:8" ht="39.75" customHeight="1">
      <c r="A40" s="225" t="s">
        <v>728</v>
      </c>
      <c r="B40" s="225"/>
      <c r="C40" s="225"/>
      <c r="D40" s="225"/>
      <c r="E40" s="225"/>
      <c r="F40" s="225"/>
      <c r="G40" s="225"/>
      <c r="H40" s="225"/>
    </row>
    <row r="41" spans="1:8" ht="36.75" customHeight="1">
      <c r="A41" s="233" t="s">
        <v>438</v>
      </c>
      <c r="B41" s="234"/>
      <c r="C41" s="234"/>
      <c r="D41" s="234"/>
      <c r="E41" s="234"/>
      <c r="F41" s="234"/>
      <c r="G41" s="234"/>
      <c r="H41" s="234"/>
    </row>
    <row r="42" spans="1:8" ht="17.25">
      <c r="A42" s="237" t="s">
        <v>439</v>
      </c>
      <c r="B42" s="238"/>
      <c r="C42" s="238"/>
      <c r="D42" s="238"/>
      <c r="E42" s="238"/>
      <c r="F42" s="238"/>
      <c r="G42" s="238"/>
      <c r="H42" s="238"/>
    </row>
    <row r="43" spans="1:8" ht="51" customHeight="1">
      <c r="A43" s="233" t="s">
        <v>443</v>
      </c>
      <c r="B43" s="234"/>
      <c r="C43" s="234"/>
      <c r="D43" s="234"/>
      <c r="E43" s="234"/>
      <c r="F43" s="234"/>
      <c r="G43" s="234"/>
      <c r="H43" s="234"/>
    </row>
    <row r="44" spans="1:8" ht="41.25" customHeight="1">
      <c r="A44" s="233" t="s">
        <v>440</v>
      </c>
      <c r="B44" s="234"/>
      <c r="C44" s="234"/>
      <c r="D44" s="234"/>
      <c r="E44" s="234"/>
      <c r="F44" s="234"/>
      <c r="G44" s="234"/>
      <c r="H44" s="234"/>
    </row>
    <row r="45" spans="1:8" ht="33" customHeight="1">
      <c r="A45" s="235" t="s">
        <v>441</v>
      </c>
      <c r="B45" s="236"/>
      <c r="C45" s="236"/>
      <c r="D45" s="236"/>
      <c r="E45" s="236"/>
      <c r="F45" s="236"/>
      <c r="G45" s="236"/>
      <c r="H45" s="236"/>
    </row>
    <row r="46" spans="1:8" ht="44.25" customHeight="1">
      <c r="A46" s="235" t="s">
        <v>442</v>
      </c>
      <c r="B46" s="236"/>
      <c r="C46" s="236"/>
      <c r="D46" s="236"/>
      <c r="E46" s="236"/>
      <c r="F46" s="236"/>
      <c r="G46" s="236"/>
      <c r="H46" s="236"/>
    </row>
  </sheetData>
  <mergeCells count="24">
    <mergeCell ref="A45:H45"/>
    <mergeCell ref="A46:H46"/>
    <mergeCell ref="A39:H39"/>
    <mergeCell ref="A40:H40"/>
    <mergeCell ref="A41:H41"/>
    <mergeCell ref="A42:H42"/>
    <mergeCell ref="A43:H43"/>
    <mergeCell ref="A35:H35"/>
    <mergeCell ref="A36:H36"/>
    <mergeCell ref="A37:H37"/>
    <mergeCell ref="A38:H38"/>
    <mergeCell ref="A44:H44"/>
    <mergeCell ref="H1:I1"/>
    <mergeCell ref="B2:I2"/>
    <mergeCell ref="B26:E26"/>
    <mergeCell ref="F26:I26"/>
    <mergeCell ref="A32:H32"/>
    <mergeCell ref="A29:I29"/>
    <mergeCell ref="A28:I28"/>
    <mergeCell ref="C21:E21"/>
    <mergeCell ref="C22:E22"/>
    <mergeCell ref="C23:E23"/>
    <mergeCell ref="C24:E24"/>
    <mergeCell ref="C25:E2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fitToHeight="0" orientation="portrait" r:id="rId1"/>
  <rowBreaks count="1" manualBreakCount="1">
    <brk id="30" max="16383" man="1"/>
  </rowBreaks>
  <colBreaks count="1" manualBreakCount="1">
    <brk id="4" max="1048575" man="1"/>
  </colBreaks>
  <ignoredErrors>
    <ignoredError sqref="C21:C2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Списки!$P$2:$P$10</xm:f>
          </x14:formula1>
          <xm:sqref>E9:E10 E14:E17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9" tint="0.79998168889431442"/>
  </sheetPr>
  <dimension ref="A1:F34"/>
  <sheetViews>
    <sheetView view="pageBreakPreview" zoomScale="70" zoomScaleNormal="100" zoomScaleSheetLayoutView="70" workbookViewId="0">
      <selection activeCell="B31" sqref="B31"/>
    </sheetView>
  </sheetViews>
  <sheetFormatPr defaultRowHeight="15"/>
  <cols>
    <col min="1" max="1" width="42.7109375" style="20" customWidth="1"/>
    <col min="2" max="2" width="59.42578125" customWidth="1"/>
    <col min="3" max="3" width="29.28515625" customWidth="1"/>
    <col min="4" max="4" width="15.28515625" customWidth="1"/>
    <col min="5" max="5" width="16" customWidth="1"/>
    <col min="6" max="6" width="14.5703125" customWidth="1"/>
  </cols>
  <sheetData>
    <row r="1" spans="1:6" ht="45.75" customHeight="1">
      <c r="C1" s="221" t="s">
        <v>731</v>
      </c>
      <c r="D1" s="221"/>
      <c r="E1" s="221"/>
      <c r="F1" s="221"/>
    </row>
    <row r="2" spans="1:6" ht="6" customHeight="1"/>
    <row r="3" spans="1:6" ht="18.75">
      <c r="A3" s="244" t="s">
        <v>0</v>
      </c>
      <c r="B3" s="244"/>
      <c r="C3" s="244"/>
      <c r="D3" s="244"/>
      <c r="E3" s="244"/>
      <c r="F3" s="244"/>
    </row>
    <row r="4" spans="1:6" ht="15.75" thickBot="1"/>
    <row r="5" spans="1:6" ht="58.15" customHeight="1" thickBot="1">
      <c r="A5" s="36" t="s">
        <v>306</v>
      </c>
      <c r="B5" s="245" t="s">
        <v>402</v>
      </c>
      <c r="C5" s="246"/>
      <c r="D5" s="247" t="s">
        <v>279</v>
      </c>
      <c r="E5" s="249" t="s">
        <v>428</v>
      </c>
      <c r="F5" s="251" t="s">
        <v>303</v>
      </c>
    </row>
    <row r="6" spans="1:6" ht="21" customHeight="1">
      <c r="A6" s="253" t="s">
        <v>406</v>
      </c>
      <c r="B6" s="256" t="s">
        <v>404</v>
      </c>
      <c r="C6" s="259" t="s">
        <v>403</v>
      </c>
      <c r="D6" s="248"/>
      <c r="E6" s="250"/>
      <c r="F6" s="252"/>
    </row>
    <row r="7" spans="1:6" ht="24.75" customHeight="1">
      <c r="A7" s="254"/>
      <c r="B7" s="257"/>
      <c r="C7" s="260"/>
      <c r="D7" s="248"/>
      <c r="E7" s="250"/>
      <c r="F7" s="252"/>
    </row>
    <row r="8" spans="1:6" ht="15.75" thickBot="1">
      <c r="A8" s="255"/>
      <c r="B8" s="258"/>
      <c r="C8" s="261"/>
      <c r="D8" s="248"/>
      <c r="E8" s="250"/>
      <c r="F8" s="252"/>
    </row>
    <row r="9" spans="1:6">
      <c r="A9" s="253" t="s">
        <v>407</v>
      </c>
      <c r="B9" s="262" t="s">
        <v>405</v>
      </c>
      <c r="C9" s="263"/>
      <c r="D9" s="248"/>
      <c r="E9" s="250"/>
      <c r="F9" s="252"/>
    </row>
    <row r="10" spans="1:6">
      <c r="A10" s="254"/>
      <c r="B10" s="264"/>
      <c r="C10" s="265"/>
      <c r="D10" s="248"/>
      <c r="E10" s="250"/>
      <c r="F10" s="252"/>
    </row>
    <row r="11" spans="1:6" ht="15.75" thickBot="1">
      <c r="A11" s="255"/>
      <c r="B11" s="266"/>
      <c r="C11" s="267"/>
      <c r="D11" s="248"/>
      <c r="E11" s="250"/>
      <c r="F11" s="252"/>
    </row>
    <row r="12" spans="1:6" ht="64.150000000000006" customHeight="1">
      <c r="A12" s="268" t="s">
        <v>408</v>
      </c>
      <c r="B12" s="256" t="s">
        <v>427</v>
      </c>
      <c r="C12" s="281" t="s">
        <v>409</v>
      </c>
      <c r="D12" s="299" t="s">
        <v>412</v>
      </c>
      <c r="E12" s="300"/>
      <c r="F12" s="296" t="s">
        <v>410</v>
      </c>
    </row>
    <row r="13" spans="1:6" ht="63" customHeight="1">
      <c r="A13" s="269"/>
      <c r="B13" s="257"/>
      <c r="C13" s="282"/>
      <c r="D13" s="277" t="s">
        <v>411</v>
      </c>
      <c r="E13" s="278"/>
      <c r="F13" s="297"/>
    </row>
    <row r="14" spans="1:6" ht="55.9" customHeight="1" thickBot="1">
      <c r="A14" s="270"/>
      <c r="B14" s="258"/>
      <c r="C14" s="283"/>
      <c r="D14" s="279"/>
      <c r="E14" s="280"/>
      <c r="F14" s="298"/>
    </row>
    <row r="15" spans="1:6" ht="15.75" thickBot="1">
      <c r="A15" s="35" t="s">
        <v>278</v>
      </c>
      <c r="B15" s="271" t="s">
        <v>413</v>
      </c>
      <c r="C15" s="271"/>
      <c r="D15" s="271"/>
      <c r="E15" s="271"/>
      <c r="F15" s="272"/>
    </row>
    <row r="16" spans="1:6" ht="40.9" customHeight="1">
      <c r="A16" s="34" t="s">
        <v>280</v>
      </c>
      <c r="B16" s="273" t="s">
        <v>418</v>
      </c>
      <c r="C16" s="273"/>
      <c r="D16" s="273"/>
      <c r="E16" s="273"/>
      <c r="F16" s="274"/>
    </row>
    <row r="17" spans="1:6" ht="15.75">
      <c r="A17" s="37" t="s">
        <v>297</v>
      </c>
      <c r="B17" s="275" t="s">
        <v>419</v>
      </c>
      <c r="C17" s="275"/>
      <c r="D17" s="275"/>
      <c r="E17" s="275"/>
      <c r="F17" s="276"/>
    </row>
    <row r="18" spans="1:6" ht="32.25">
      <c r="A18" s="38" t="s">
        <v>429</v>
      </c>
      <c r="B18" s="275" t="s">
        <v>420</v>
      </c>
      <c r="C18" s="275"/>
      <c r="D18" s="275"/>
      <c r="E18" s="275"/>
      <c r="F18" s="276"/>
    </row>
    <row r="19" spans="1:6" ht="15.75">
      <c r="A19" s="38" t="s">
        <v>401</v>
      </c>
      <c r="B19" s="284" t="s">
        <v>414</v>
      </c>
      <c r="C19" s="285"/>
      <c r="D19" s="285"/>
      <c r="E19" s="285"/>
      <c r="F19" s="286"/>
    </row>
    <row r="20" spans="1:6" ht="45.75">
      <c r="A20" s="38" t="s">
        <v>415</v>
      </c>
      <c r="B20" s="284" t="s">
        <v>416</v>
      </c>
      <c r="C20" s="285"/>
      <c r="D20" s="285"/>
      <c r="E20" s="285"/>
      <c r="F20" s="286"/>
    </row>
    <row r="21" spans="1:6" ht="30">
      <c r="A21" s="38" t="s">
        <v>321</v>
      </c>
      <c r="B21" s="242" t="s">
        <v>421</v>
      </c>
      <c r="C21" s="242"/>
      <c r="D21" s="242"/>
      <c r="E21" s="242"/>
      <c r="F21" s="243"/>
    </row>
    <row r="22" spans="1:6" ht="47.65" customHeight="1" thickBot="1">
      <c r="A22" s="50" t="s">
        <v>285</v>
      </c>
      <c r="B22" s="301" t="s">
        <v>422</v>
      </c>
      <c r="C22" s="301"/>
      <c r="D22" s="301"/>
      <c r="E22" s="301"/>
      <c r="F22" s="302"/>
    </row>
    <row r="23" spans="1:6" ht="33" customHeight="1" thickBot="1">
      <c r="A23" s="39" t="s">
        <v>430</v>
      </c>
      <c r="B23" s="303" t="s">
        <v>423</v>
      </c>
      <c r="C23" s="303"/>
      <c r="D23" s="303"/>
      <c r="E23" s="303"/>
      <c r="F23" s="304"/>
    </row>
    <row r="24" spans="1:6">
      <c r="A24" s="48" t="s">
        <v>431</v>
      </c>
      <c r="B24" s="287" t="s">
        <v>424</v>
      </c>
      <c r="C24" s="288"/>
      <c r="D24" s="288"/>
      <c r="E24" s="288"/>
      <c r="F24" s="289"/>
    </row>
    <row r="25" spans="1:6">
      <c r="A25" s="49" t="s">
        <v>432</v>
      </c>
      <c r="B25" s="290"/>
      <c r="C25" s="291"/>
      <c r="D25" s="291"/>
      <c r="E25" s="291"/>
      <c r="F25" s="292"/>
    </row>
    <row r="26" spans="1:6" ht="67.5" customHeight="1" thickBot="1">
      <c r="A26" s="50" t="s">
        <v>433</v>
      </c>
      <c r="B26" s="293"/>
      <c r="C26" s="294"/>
      <c r="D26" s="294"/>
      <c r="E26" s="294"/>
      <c r="F26" s="295"/>
    </row>
    <row r="27" spans="1:6" ht="54" customHeight="1" thickBot="1">
      <c r="A27" s="50" t="s">
        <v>396</v>
      </c>
      <c r="B27" s="239"/>
      <c r="C27" s="239"/>
      <c r="D27" s="239"/>
      <c r="E27" s="239"/>
      <c r="F27" s="240"/>
    </row>
    <row r="28" spans="1:6" ht="4.5" customHeight="1">
      <c r="A28" s="24"/>
      <c r="B28" s="52"/>
      <c r="C28" s="52"/>
      <c r="D28" s="53"/>
      <c r="E28" s="53"/>
      <c r="F28" s="53"/>
    </row>
    <row r="29" spans="1:6">
      <c r="A29" s="25" t="s">
        <v>301</v>
      </c>
      <c r="B29" s="53"/>
      <c r="C29" s="53"/>
      <c r="D29" s="53"/>
      <c r="E29" s="241" t="s">
        <v>307</v>
      </c>
      <c r="F29" s="241"/>
    </row>
    <row r="30" spans="1:6" ht="30">
      <c r="A30" s="25" t="s">
        <v>302</v>
      </c>
      <c r="B30" s="53"/>
      <c r="C30" s="53"/>
      <c r="D30" s="53"/>
      <c r="E30" s="241" t="s">
        <v>307</v>
      </c>
      <c r="F30" s="241"/>
    </row>
    <row r="31" spans="1:6" ht="13.5" customHeight="1">
      <c r="A31" s="25" t="s">
        <v>722</v>
      </c>
      <c r="B31" s="94" t="s">
        <v>723</v>
      </c>
      <c r="C31" s="53"/>
      <c r="D31" s="53"/>
      <c r="E31" s="241" t="s">
        <v>308</v>
      </c>
      <c r="F31" s="241"/>
    </row>
    <row r="32" spans="1:6" ht="15.75">
      <c r="A32" s="54" t="s">
        <v>425</v>
      </c>
      <c r="B32" s="26"/>
      <c r="C32" s="26"/>
    </row>
    <row r="33" spans="1:3" ht="15.75">
      <c r="A33" s="55" t="s">
        <v>426</v>
      </c>
      <c r="B33" s="26"/>
      <c r="C33" s="26"/>
    </row>
    <row r="34" spans="1:3" ht="15.75">
      <c r="A34" s="56" t="s">
        <v>288</v>
      </c>
      <c r="B34" s="26"/>
      <c r="C34" s="26"/>
    </row>
  </sheetData>
  <mergeCells count="31">
    <mergeCell ref="B20:F20"/>
    <mergeCell ref="B24:F26"/>
    <mergeCell ref="B19:F19"/>
    <mergeCell ref="F12:F14"/>
    <mergeCell ref="D12:E12"/>
    <mergeCell ref="B22:F22"/>
    <mergeCell ref="B23:F23"/>
    <mergeCell ref="A12:A14"/>
    <mergeCell ref="B15:F15"/>
    <mergeCell ref="B16:F16"/>
    <mergeCell ref="B17:F17"/>
    <mergeCell ref="B18:F18"/>
    <mergeCell ref="D13:E14"/>
    <mergeCell ref="C12:C14"/>
    <mergeCell ref="B12:B14"/>
    <mergeCell ref="C1:F1"/>
    <mergeCell ref="B27:F27"/>
    <mergeCell ref="E29:F29"/>
    <mergeCell ref="E30:F30"/>
    <mergeCell ref="E31:F31"/>
    <mergeCell ref="B21:F21"/>
    <mergeCell ref="A3:F3"/>
    <mergeCell ref="B5:C5"/>
    <mergeCell ref="D5:D11"/>
    <mergeCell ref="E5:E11"/>
    <mergeCell ref="F5:F11"/>
    <mergeCell ref="A6:A8"/>
    <mergeCell ref="A9:A11"/>
    <mergeCell ref="B6:B8"/>
    <mergeCell ref="C6:C8"/>
    <mergeCell ref="B9:C11"/>
  </mergeCells>
  <conditionalFormatting sqref="B6">
    <cfRule type="iconSet" priority="1">
      <iconSet iconSet="4ArrowsGray">
        <cfvo type="percent" val="0"/>
        <cfvo type="percent" val="25"/>
        <cfvo type="percent" val="50"/>
        <cfvo type="percent" val="75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printOptions horizontalCentered="1"/>
  <pageMargins left="0.11811023622047245" right="0.11811023622047245" top="0" bottom="0.15748031496062992" header="0.31496062992125984" footer="0.31496062992125984"/>
  <pageSetup paperSize="9" scale="6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A337"/>
  <sheetViews>
    <sheetView topLeftCell="K2" workbookViewId="0">
      <selection activeCell="R88" sqref="R88"/>
    </sheetView>
  </sheetViews>
  <sheetFormatPr defaultRowHeight="15" outlineLevelRow="1"/>
  <cols>
    <col min="1" max="1" width="32.5703125" style="16" customWidth="1"/>
    <col min="2" max="2" width="21.5703125" style="17" customWidth="1"/>
    <col min="4" max="4" width="32.7109375" style="21" customWidth="1"/>
    <col min="6" max="6" width="32.7109375" style="21" customWidth="1"/>
    <col min="7" max="7" width="17" style="21" customWidth="1"/>
    <col min="8" max="8" width="13.28515625" style="21" customWidth="1"/>
    <col min="10" max="10" width="32.7109375" style="21" customWidth="1"/>
    <col min="11" max="11" width="9.140625" customWidth="1"/>
    <col min="12" max="12" width="27.28515625" bestFit="1" customWidth="1"/>
    <col min="13" max="15" width="9.140625" customWidth="1"/>
    <col min="16" max="16" width="32.7109375" style="21" customWidth="1"/>
    <col min="17" max="17" width="18.140625" customWidth="1"/>
    <col min="18" max="18" width="80.7109375" customWidth="1"/>
    <col min="19" max="19" width="9.140625" customWidth="1"/>
    <col min="20" max="20" width="80.7109375" customWidth="1"/>
    <col min="21" max="22" width="9.140625" customWidth="1"/>
    <col min="23" max="23" width="32.7109375" style="21" customWidth="1"/>
    <col min="24" max="24" width="17" style="21" customWidth="1"/>
    <col min="25" max="25" width="13.28515625" style="21" customWidth="1"/>
    <col min="27" max="27" width="22.28515625" bestFit="1" customWidth="1"/>
  </cols>
  <sheetData>
    <row r="1" spans="1:27" ht="30">
      <c r="A1" s="1" t="s">
        <v>1</v>
      </c>
      <c r="B1" s="2" t="s">
        <v>2</v>
      </c>
      <c r="D1" s="1" t="s">
        <v>273</v>
      </c>
      <c r="F1" s="27" t="s">
        <v>275</v>
      </c>
      <c r="G1" s="305" t="s">
        <v>505</v>
      </c>
      <c r="H1" s="306"/>
      <c r="J1" s="1" t="s">
        <v>281</v>
      </c>
      <c r="L1" s="1" t="s">
        <v>316</v>
      </c>
      <c r="M1" t="s">
        <v>276</v>
      </c>
      <c r="N1" t="s">
        <v>320</v>
      </c>
      <c r="P1" s="1" t="s">
        <v>319</v>
      </c>
      <c r="R1" s="33" t="s">
        <v>323</v>
      </c>
      <c r="T1" s="33" t="s">
        <v>324</v>
      </c>
      <c r="W1" s="27" t="s">
        <v>275</v>
      </c>
      <c r="X1" s="305" t="s">
        <v>506</v>
      </c>
      <c r="Y1" s="306"/>
      <c r="AA1" s="27" t="s">
        <v>720</v>
      </c>
    </row>
    <row r="2" spans="1:27" ht="15.6" customHeight="1">
      <c r="A2" s="7"/>
      <c r="B2" s="6"/>
      <c r="D2" s="22" t="s">
        <v>259</v>
      </c>
      <c r="F2" s="28" t="s">
        <v>276</v>
      </c>
      <c r="G2" s="28" t="s">
        <v>315</v>
      </c>
      <c r="H2" s="28">
        <v>2500</v>
      </c>
      <c r="J2" s="60" t="s">
        <v>282</v>
      </c>
      <c r="L2" s="61" t="s">
        <v>317</v>
      </c>
      <c r="M2" s="32">
        <v>1</v>
      </c>
      <c r="N2" s="32">
        <v>1</v>
      </c>
      <c r="P2" s="28" t="s">
        <v>315</v>
      </c>
      <c r="R2" s="123"/>
      <c r="T2" s="123"/>
      <c r="W2" s="28" t="s">
        <v>276</v>
      </c>
      <c r="X2" s="28" t="s">
        <v>315</v>
      </c>
      <c r="Y2" s="28">
        <v>700</v>
      </c>
      <c r="AA2" s="28" t="s">
        <v>315</v>
      </c>
    </row>
    <row r="3" spans="1:27" ht="15.6" customHeight="1">
      <c r="A3" s="5"/>
      <c r="B3" s="8"/>
      <c r="D3" s="22" t="s">
        <v>216</v>
      </c>
      <c r="F3" s="28" t="s">
        <v>507</v>
      </c>
      <c r="G3" s="29" t="s">
        <v>309</v>
      </c>
      <c r="H3" s="29">
        <v>95</v>
      </c>
      <c r="J3" s="60" t="s">
        <v>454</v>
      </c>
      <c r="L3" s="79" t="s">
        <v>504</v>
      </c>
      <c r="M3" s="32">
        <v>0</v>
      </c>
      <c r="N3" s="32">
        <v>0</v>
      </c>
      <c r="P3" s="29" t="s">
        <v>709</v>
      </c>
      <c r="R3" s="308" t="s">
        <v>1298</v>
      </c>
      <c r="T3" t="s">
        <v>464</v>
      </c>
      <c r="W3" s="28" t="s">
        <v>507</v>
      </c>
      <c r="X3" s="29" t="s">
        <v>309</v>
      </c>
      <c r="Y3" s="29">
        <v>54</v>
      </c>
      <c r="AA3" s="29" t="s">
        <v>309</v>
      </c>
    </row>
    <row r="4" spans="1:27" ht="15.6" customHeight="1">
      <c r="A4" s="5"/>
      <c r="B4" s="6"/>
      <c r="D4" s="22" t="s">
        <v>217</v>
      </c>
      <c r="F4" s="28" t="s">
        <v>508</v>
      </c>
      <c r="G4" s="29" t="s">
        <v>309</v>
      </c>
      <c r="H4" s="29">
        <v>130</v>
      </c>
      <c r="J4" s="60" t="s">
        <v>453</v>
      </c>
      <c r="L4" s="61" t="s">
        <v>295</v>
      </c>
      <c r="M4" s="32">
        <v>0</v>
      </c>
      <c r="N4" s="32">
        <v>0</v>
      </c>
      <c r="P4" s="28" t="s">
        <v>311</v>
      </c>
      <c r="R4" s="308" t="s">
        <v>1299</v>
      </c>
      <c r="T4" t="s">
        <v>463</v>
      </c>
      <c r="W4" s="28" t="s">
        <v>508</v>
      </c>
      <c r="X4" s="29" t="s">
        <v>309</v>
      </c>
      <c r="Y4" s="29">
        <v>60</v>
      </c>
    </row>
    <row r="5" spans="1:27" ht="15" customHeight="1">
      <c r="A5" s="5"/>
      <c r="B5" s="6"/>
      <c r="D5" s="22" t="s">
        <v>218</v>
      </c>
      <c r="F5" s="28" t="s">
        <v>509</v>
      </c>
      <c r="G5" s="30" t="s">
        <v>309</v>
      </c>
      <c r="H5" s="29">
        <v>120</v>
      </c>
      <c r="J5" s="60" t="s">
        <v>283</v>
      </c>
      <c r="L5" s="61" t="s">
        <v>478</v>
      </c>
      <c r="M5" s="32">
        <v>0</v>
      </c>
      <c r="N5" s="32">
        <v>0</v>
      </c>
      <c r="P5" s="62" t="s">
        <v>309</v>
      </c>
      <c r="R5" s="308" t="s">
        <v>1300</v>
      </c>
      <c r="T5" t="s">
        <v>462</v>
      </c>
      <c r="W5" s="28" t="s">
        <v>509</v>
      </c>
      <c r="X5" s="29" t="s">
        <v>309</v>
      </c>
      <c r="Y5" s="29">
        <v>66</v>
      </c>
    </row>
    <row r="6" spans="1:27" ht="19.5" customHeight="1">
      <c r="A6" s="7"/>
      <c r="B6" s="6"/>
      <c r="D6" s="22" t="s">
        <v>13</v>
      </c>
      <c r="F6" s="28" t="s">
        <v>697</v>
      </c>
      <c r="G6" s="30" t="s">
        <v>309</v>
      </c>
      <c r="H6" s="29">
        <v>75</v>
      </c>
      <c r="J6" s="60" t="s">
        <v>284</v>
      </c>
      <c r="L6" s="61" t="s">
        <v>479</v>
      </c>
      <c r="M6" s="32">
        <v>0</v>
      </c>
      <c r="N6" s="32">
        <v>0</v>
      </c>
      <c r="P6" s="29" t="s">
        <v>310</v>
      </c>
      <c r="R6" s="308" t="s">
        <v>1301</v>
      </c>
      <c r="T6" t="s">
        <v>461</v>
      </c>
      <c r="W6" s="28" t="s">
        <v>697</v>
      </c>
      <c r="X6" s="29" t="s">
        <v>309</v>
      </c>
      <c r="Y6" s="29">
        <v>57</v>
      </c>
    </row>
    <row r="7" spans="1:27" ht="15.6" customHeight="1">
      <c r="A7" s="5"/>
      <c r="B7" s="6"/>
      <c r="D7" s="22" t="s">
        <v>14</v>
      </c>
      <c r="F7" s="28" t="s">
        <v>510</v>
      </c>
      <c r="G7" s="30" t="s">
        <v>309</v>
      </c>
      <c r="H7" s="29">
        <v>60</v>
      </c>
      <c r="J7" s="60" t="s">
        <v>451</v>
      </c>
      <c r="L7" s="61" t="s">
        <v>296</v>
      </c>
      <c r="M7" s="32">
        <v>0</v>
      </c>
      <c r="N7" s="32">
        <v>0</v>
      </c>
      <c r="P7" s="22" t="s">
        <v>312</v>
      </c>
      <c r="R7" s="308" t="s">
        <v>1302</v>
      </c>
      <c r="T7" t="s">
        <v>460</v>
      </c>
      <c r="W7" s="28" t="s">
        <v>718</v>
      </c>
      <c r="X7" s="29" t="s">
        <v>309</v>
      </c>
      <c r="Y7" s="29">
        <v>57</v>
      </c>
    </row>
    <row r="8" spans="1:27" ht="28.9" customHeight="1">
      <c r="A8" s="7"/>
      <c r="B8" s="8"/>
      <c r="D8" s="22" t="s">
        <v>247</v>
      </c>
      <c r="F8" s="28" t="s">
        <v>511</v>
      </c>
      <c r="G8" s="29" t="s">
        <v>309</v>
      </c>
      <c r="H8" s="29">
        <v>150</v>
      </c>
      <c r="J8" s="60" t="s">
        <v>452</v>
      </c>
      <c r="L8" s="61" t="s">
        <v>291</v>
      </c>
      <c r="M8" s="32">
        <v>0</v>
      </c>
      <c r="N8" s="32">
        <v>0</v>
      </c>
      <c r="P8" s="22" t="s">
        <v>314</v>
      </c>
      <c r="R8" s="308" t="s">
        <v>1303</v>
      </c>
      <c r="T8" t="s">
        <v>459</v>
      </c>
      <c r="W8" s="28" t="s">
        <v>511</v>
      </c>
      <c r="X8" s="29" t="s">
        <v>309</v>
      </c>
      <c r="Y8" s="29">
        <v>67</v>
      </c>
    </row>
    <row r="9" spans="1:27" ht="15.6" customHeight="1">
      <c r="A9" s="7"/>
      <c r="B9" s="8"/>
      <c r="D9" s="22" t="s">
        <v>10</v>
      </c>
      <c r="F9" s="28" t="s">
        <v>512</v>
      </c>
      <c r="G9" s="29" t="s">
        <v>309</v>
      </c>
      <c r="H9" s="29">
        <v>85</v>
      </c>
      <c r="J9" s="79" t="s">
        <v>503</v>
      </c>
      <c r="L9" s="61" t="s">
        <v>472</v>
      </c>
      <c r="M9" s="32">
        <v>0</v>
      </c>
      <c r="N9" s="32">
        <v>0</v>
      </c>
      <c r="P9" s="22" t="s">
        <v>313</v>
      </c>
      <c r="R9" s="308" t="s">
        <v>1304</v>
      </c>
      <c r="T9" t="s">
        <v>458</v>
      </c>
      <c r="W9" s="28" t="s">
        <v>512</v>
      </c>
      <c r="X9" s="29" t="s">
        <v>309</v>
      </c>
      <c r="Y9" s="29">
        <v>65</v>
      </c>
    </row>
    <row r="10" spans="1:27" ht="15.6" customHeight="1">
      <c r="A10" s="5"/>
      <c r="B10" s="6"/>
      <c r="D10" s="22" t="s">
        <v>248</v>
      </c>
      <c r="F10" s="28" t="s">
        <v>513</v>
      </c>
      <c r="G10" s="29" t="s">
        <v>309</v>
      </c>
      <c r="H10" s="29">
        <v>140</v>
      </c>
      <c r="J10" s="60" t="s">
        <v>455</v>
      </c>
      <c r="L10" s="61" t="s">
        <v>473</v>
      </c>
      <c r="M10" s="32">
        <v>0</v>
      </c>
      <c r="N10" s="32">
        <v>0</v>
      </c>
      <c r="P10" s="22" t="s">
        <v>700</v>
      </c>
      <c r="R10" s="308" t="s">
        <v>732</v>
      </c>
      <c r="T10" t="s">
        <v>465</v>
      </c>
      <c r="W10" s="28" t="s">
        <v>513</v>
      </c>
      <c r="X10" s="29" t="s">
        <v>309</v>
      </c>
      <c r="Y10" s="29">
        <v>80</v>
      </c>
    </row>
    <row r="11" spans="1:27" ht="15.6" customHeight="1">
      <c r="A11" s="5"/>
      <c r="B11" s="8"/>
      <c r="D11" s="22" t="s">
        <v>249</v>
      </c>
      <c r="F11" s="28" t="s">
        <v>514</v>
      </c>
      <c r="G11" s="29" t="s">
        <v>310</v>
      </c>
      <c r="H11" s="29">
        <v>140</v>
      </c>
      <c r="J11" s="22"/>
      <c r="L11" s="61" t="s">
        <v>471</v>
      </c>
      <c r="M11" s="32">
        <v>0</v>
      </c>
      <c r="N11" s="32">
        <v>0</v>
      </c>
      <c r="P11" s="22"/>
      <c r="R11" s="308" t="s">
        <v>733</v>
      </c>
      <c r="T11" t="s">
        <v>456</v>
      </c>
      <c r="W11" s="28" t="s">
        <v>514</v>
      </c>
      <c r="X11" s="29" t="s">
        <v>309</v>
      </c>
      <c r="Y11" s="29">
        <v>62</v>
      </c>
    </row>
    <row r="12" spans="1:27" ht="15.75">
      <c r="A12" s="5"/>
      <c r="B12" s="8"/>
      <c r="D12" s="22" t="s">
        <v>250</v>
      </c>
      <c r="F12" s="28" t="s">
        <v>515</v>
      </c>
      <c r="G12" s="29" t="s">
        <v>309</v>
      </c>
      <c r="H12" s="29">
        <v>100</v>
      </c>
      <c r="J12" s="22"/>
      <c r="L12" s="61" t="s">
        <v>474</v>
      </c>
      <c r="M12" s="32">
        <v>0</v>
      </c>
      <c r="N12" s="32">
        <v>0</v>
      </c>
      <c r="P12" s="22"/>
      <c r="R12" s="308" t="s">
        <v>1305</v>
      </c>
      <c r="T12" t="s">
        <v>457</v>
      </c>
      <c r="W12" s="28" t="s">
        <v>515</v>
      </c>
      <c r="X12" s="29" t="s">
        <v>309</v>
      </c>
      <c r="Y12" s="29">
        <v>69</v>
      </c>
    </row>
    <row r="13" spans="1:27" ht="15.75">
      <c r="A13" s="7"/>
      <c r="B13" s="8"/>
      <c r="D13" s="22" t="s">
        <v>251</v>
      </c>
      <c r="F13" s="28" t="s">
        <v>516</v>
      </c>
      <c r="G13" s="29" t="s">
        <v>309</v>
      </c>
      <c r="H13" s="29">
        <v>130</v>
      </c>
      <c r="J13" s="22"/>
      <c r="L13" s="61" t="s">
        <v>293</v>
      </c>
      <c r="M13" s="32">
        <v>0</v>
      </c>
      <c r="N13" s="32">
        <v>0</v>
      </c>
      <c r="P13" s="22"/>
      <c r="R13" s="308" t="s">
        <v>1306</v>
      </c>
      <c r="W13" s="28" t="s">
        <v>516</v>
      </c>
      <c r="X13" s="29" t="s">
        <v>309</v>
      </c>
      <c r="Y13" s="29">
        <v>64</v>
      </c>
    </row>
    <row r="14" spans="1:27" ht="15.75">
      <c r="A14" s="7"/>
      <c r="B14" s="8"/>
      <c r="D14" s="22" t="s">
        <v>252</v>
      </c>
      <c r="F14" s="28" t="s">
        <v>698</v>
      </c>
      <c r="G14" s="30" t="s">
        <v>309</v>
      </c>
      <c r="H14" s="29">
        <v>110</v>
      </c>
      <c r="J14" s="22"/>
      <c r="L14" s="61" t="s">
        <v>468</v>
      </c>
      <c r="M14" s="32">
        <v>0</v>
      </c>
      <c r="N14" s="32">
        <v>0</v>
      </c>
      <c r="P14" s="22"/>
      <c r="R14" s="308" t="s">
        <v>1307</v>
      </c>
      <c r="W14" s="28" t="s">
        <v>698</v>
      </c>
      <c r="X14" s="29" t="s">
        <v>309</v>
      </c>
      <c r="Y14" s="29">
        <v>57</v>
      </c>
    </row>
    <row r="15" spans="1:27" ht="15.75">
      <c r="A15" s="5"/>
      <c r="B15" s="6"/>
      <c r="D15" s="22" t="s">
        <v>253</v>
      </c>
      <c r="F15" s="28" t="s">
        <v>517</v>
      </c>
      <c r="G15" s="30" t="s">
        <v>309</v>
      </c>
      <c r="H15" s="29">
        <v>80</v>
      </c>
      <c r="J15" s="1" t="s">
        <v>397</v>
      </c>
      <c r="K15" t="s">
        <v>398</v>
      </c>
      <c r="L15" s="61" t="s">
        <v>469</v>
      </c>
      <c r="M15" s="32">
        <v>0</v>
      </c>
      <c r="N15" s="32">
        <v>0</v>
      </c>
      <c r="P15" s="22"/>
      <c r="R15" s="308" t="s">
        <v>1308</v>
      </c>
      <c r="W15" s="28" t="s">
        <v>517</v>
      </c>
      <c r="X15" s="29" t="s">
        <v>309</v>
      </c>
      <c r="Y15" s="29">
        <v>57</v>
      </c>
    </row>
    <row r="16" spans="1:27" ht="15.75">
      <c r="A16" s="7"/>
      <c r="B16" s="6"/>
      <c r="D16" s="22" t="s">
        <v>254</v>
      </c>
      <c r="F16" s="28" t="s">
        <v>518</v>
      </c>
      <c r="G16" s="30" t="s">
        <v>309</v>
      </c>
      <c r="H16" s="29">
        <v>100</v>
      </c>
      <c r="J16" s="29" t="s">
        <v>709</v>
      </c>
      <c r="K16">
        <v>90</v>
      </c>
      <c r="L16" s="61" t="s">
        <v>466</v>
      </c>
      <c r="M16" s="32">
        <v>0</v>
      </c>
      <c r="N16" s="32">
        <v>0</v>
      </c>
      <c r="P16" s="1" t="s">
        <v>492</v>
      </c>
      <c r="Q16" s="1" t="s">
        <v>493</v>
      </c>
      <c r="R16" s="308" t="s">
        <v>1309</v>
      </c>
      <c r="W16" s="28" t="s">
        <v>518</v>
      </c>
      <c r="X16" s="29" t="s">
        <v>309</v>
      </c>
      <c r="Y16" s="29">
        <v>80</v>
      </c>
    </row>
    <row r="17" spans="1:25" ht="15.75">
      <c r="A17" s="5"/>
      <c r="B17" s="6"/>
      <c r="D17" s="22" t="s">
        <v>255</v>
      </c>
      <c r="F17" s="28" t="s">
        <v>519</v>
      </c>
      <c r="G17" s="29" t="s">
        <v>309</v>
      </c>
      <c r="H17" s="29">
        <v>100</v>
      </c>
      <c r="J17" s="28" t="s">
        <v>311</v>
      </c>
      <c r="K17">
        <v>10</v>
      </c>
      <c r="L17" s="61" t="s">
        <v>467</v>
      </c>
      <c r="M17" s="32">
        <v>0</v>
      </c>
      <c r="N17" s="32">
        <v>0</v>
      </c>
      <c r="P17" s="60"/>
      <c r="R17" s="308" t="s">
        <v>1310</v>
      </c>
      <c r="W17" s="28" t="s">
        <v>519</v>
      </c>
      <c r="X17" s="29" t="s">
        <v>309</v>
      </c>
      <c r="Y17" s="29">
        <v>64</v>
      </c>
    </row>
    <row r="18" spans="1:25" ht="15.75">
      <c r="A18" s="7"/>
      <c r="B18" s="6"/>
      <c r="D18" s="22" t="s">
        <v>256</v>
      </c>
      <c r="F18" s="28" t="s">
        <v>520</v>
      </c>
      <c r="G18" s="29" t="s">
        <v>309</v>
      </c>
      <c r="H18" s="29">
        <v>100</v>
      </c>
      <c r="J18" s="29" t="s">
        <v>309</v>
      </c>
      <c r="K18">
        <v>65</v>
      </c>
      <c r="L18" s="61" t="s">
        <v>470</v>
      </c>
      <c r="M18" s="32">
        <v>0</v>
      </c>
      <c r="N18" s="32">
        <v>0</v>
      </c>
      <c r="P18" s="60"/>
      <c r="R18" s="308" t="s">
        <v>1311</v>
      </c>
      <c r="W18" s="28" t="s">
        <v>520</v>
      </c>
      <c r="X18" s="29" t="s">
        <v>309</v>
      </c>
      <c r="Y18" s="29">
        <v>67</v>
      </c>
    </row>
    <row r="19" spans="1:25" ht="15.75">
      <c r="A19" s="5"/>
      <c r="B19" s="6"/>
      <c r="D19" s="22" t="s">
        <v>257</v>
      </c>
      <c r="F19" s="28" t="s">
        <v>521</v>
      </c>
      <c r="G19" s="29" t="s">
        <v>309</v>
      </c>
      <c r="H19" s="29">
        <v>100</v>
      </c>
      <c r="J19" s="29" t="s">
        <v>310</v>
      </c>
      <c r="K19">
        <v>73</v>
      </c>
      <c r="L19" s="82" t="s">
        <v>445</v>
      </c>
      <c r="M19" s="32">
        <v>0</v>
      </c>
      <c r="N19" s="32">
        <v>0</v>
      </c>
      <c r="P19" s="60"/>
      <c r="R19" s="308" t="s">
        <v>1312</v>
      </c>
      <c r="W19" s="28" t="s">
        <v>521</v>
      </c>
      <c r="X19" s="29" t="s">
        <v>309</v>
      </c>
      <c r="Y19" s="29">
        <v>68</v>
      </c>
    </row>
    <row r="20" spans="1:25" ht="15.75">
      <c r="A20" s="5"/>
      <c r="B20" s="4"/>
      <c r="D20" s="22" t="s">
        <v>258</v>
      </c>
      <c r="F20" s="28" t="s">
        <v>522</v>
      </c>
      <c r="G20" s="29" t="s">
        <v>309</v>
      </c>
      <c r="H20" s="29">
        <v>90</v>
      </c>
      <c r="J20" s="22" t="s">
        <v>312</v>
      </c>
      <c r="K20">
        <v>8</v>
      </c>
      <c r="L20" s="83" t="s">
        <v>290</v>
      </c>
      <c r="M20" s="84">
        <v>0</v>
      </c>
      <c r="N20" s="85">
        <v>0</v>
      </c>
      <c r="P20" s="60"/>
      <c r="R20" s="308" t="s">
        <v>1313</v>
      </c>
      <c r="W20" s="28" t="s">
        <v>522</v>
      </c>
      <c r="X20" s="29" t="s">
        <v>309</v>
      </c>
      <c r="Y20" s="29">
        <v>66</v>
      </c>
    </row>
    <row r="21" spans="1:25" ht="15.75">
      <c r="A21" s="5"/>
      <c r="B21" s="6"/>
      <c r="D21" s="22" t="s">
        <v>12</v>
      </c>
      <c r="F21" s="28" t="s">
        <v>523</v>
      </c>
      <c r="G21" s="29" t="s">
        <v>309</v>
      </c>
      <c r="H21" s="29">
        <v>100</v>
      </c>
      <c r="J21" s="63" t="s">
        <v>315</v>
      </c>
      <c r="K21">
        <v>1</v>
      </c>
      <c r="L21" s="86" t="s">
        <v>318</v>
      </c>
      <c r="M21" s="87">
        <v>0</v>
      </c>
      <c r="N21" s="88">
        <v>0.3</v>
      </c>
      <c r="P21" s="60"/>
      <c r="R21" s="308" t="s">
        <v>1314</v>
      </c>
      <c r="W21" s="28" t="s">
        <v>523</v>
      </c>
      <c r="X21" s="29" t="s">
        <v>309</v>
      </c>
      <c r="Y21" s="29">
        <v>59</v>
      </c>
    </row>
    <row r="22" spans="1:25" ht="15.75">
      <c r="A22" s="5"/>
      <c r="B22" s="8"/>
      <c r="D22" s="22" t="s">
        <v>260</v>
      </c>
      <c r="F22" s="28" t="s">
        <v>699</v>
      </c>
      <c r="G22" s="29" t="s">
        <v>309</v>
      </c>
      <c r="H22" s="29">
        <v>120</v>
      </c>
      <c r="J22" s="22" t="s">
        <v>314</v>
      </c>
      <c r="K22">
        <v>7</v>
      </c>
      <c r="L22" s="86" t="s">
        <v>496</v>
      </c>
      <c r="M22" s="87">
        <v>0</v>
      </c>
      <c r="N22" s="88">
        <v>0.3</v>
      </c>
      <c r="P22" s="60"/>
      <c r="R22" s="308" t="s">
        <v>1315</v>
      </c>
      <c r="W22" s="28" t="s">
        <v>699</v>
      </c>
      <c r="X22" s="29" t="s">
        <v>309</v>
      </c>
      <c r="Y22" s="29">
        <v>57</v>
      </c>
    </row>
    <row r="23" spans="1:25" ht="15.75">
      <c r="A23" s="13"/>
      <c r="B23" s="8"/>
      <c r="D23" s="22" t="s">
        <v>261</v>
      </c>
      <c r="F23" s="28" t="s">
        <v>524</v>
      </c>
      <c r="G23" s="29" t="s">
        <v>309</v>
      </c>
      <c r="H23" s="29">
        <v>80</v>
      </c>
      <c r="J23" s="22" t="s">
        <v>313</v>
      </c>
      <c r="K23">
        <v>67</v>
      </c>
      <c r="L23" s="86" t="s">
        <v>497</v>
      </c>
      <c r="M23" s="87">
        <v>0</v>
      </c>
      <c r="N23" s="88">
        <v>0.3</v>
      </c>
      <c r="P23" s="60"/>
      <c r="R23" s="308" t="s">
        <v>1316</v>
      </c>
      <c r="W23" s="28" t="s">
        <v>524</v>
      </c>
      <c r="X23" s="29" t="s">
        <v>309</v>
      </c>
      <c r="Y23" s="29">
        <v>57</v>
      </c>
    </row>
    <row r="24" spans="1:25" ht="15.75">
      <c r="A24" s="13"/>
      <c r="B24" s="8"/>
      <c r="D24" s="22" t="s">
        <v>262</v>
      </c>
      <c r="F24" s="28" t="s">
        <v>525</v>
      </c>
      <c r="G24" s="29" t="s">
        <v>310</v>
      </c>
      <c r="H24" s="29">
        <v>150</v>
      </c>
      <c r="J24" s="22" t="s">
        <v>700</v>
      </c>
      <c r="K24">
        <v>0.6</v>
      </c>
      <c r="L24" s="86" t="s">
        <v>498</v>
      </c>
      <c r="M24" s="87">
        <v>0</v>
      </c>
      <c r="N24" s="88">
        <v>0.3</v>
      </c>
      <c r="P24" s="60"/>
      <c r="R24" s="308" t="s">
        <v>1317</v>
      </c>
      <c r="W24" s="28" t="s">
        <v>525</v>
      </c>
      <c r="X24" s="29" t="s">
        <v>309</v>
      </c>
      <c r="Y24" s="29">
        <v>64</v>
      </c>
    </row>
    <row r="25" spans="1:25" ht="15.75">
      <c r="A25" s="3"/>
      <c r="B25" s="8"/>
      <c r="D25" s="22" t="s">
        <v>263</v>
      </c>
      <c r="F25" s="28" t="s">
        <v>526</v>
      </c>
      <c r="G25" s="30" t="s">
        <v>309</v>
      </c>
      <c r="H25" s="29">
        <v>95</v>
      </c>
      <c r="J25" s="22"/>
      <c r="L25" s="86" t="s">
        <v>499</v>
      </c>
      <c r="M25" s="87">
        <v>0</v>
      </c>
      <c r="N25" s="88">
        <v>0.3</v>
      </c>
      <c r="P25" s="22"/>
      <c r="R25" s="308" t="s">
        <v>1318</v>
      </c>
      <c r="W25" s="28" t="s">
        <v>526</v>
      </c>
      <c r="X25" s="29" t="s">
        <v>309</v>
      </c>
      <c r="Y25" s="29">
        <v>66</v>
      </c>
    </row>
    <row r="26" spans="1:25" ht="15.75">
      <c r="A26" s="5"/>
      <c r="B26" s="4"/>
      <c r="D26" s="22" t="s">
        <v>264</v>
      </c>
      <c r="F26" s="28" t="s">
        <v>527</v>
      </c>
      <c r="G26" s="30" t="s">
        <v>309</v>
      </c>
      <c r="H26" s="29">
        <v>100</v>
      </c>
      <c r="J26" s="22"/>
      <c r="L26" s="86" t="s">
        <v>500</v>
      </c>
      <c r="M26" s="87">
        <v>0</v>
      </c>
      <c r="N26" s="88">
        <v>0</v>
      </c>
      <c r="P26" s="22"/>
      <c r="R26" s="308" t="s">
        <v>734</v>
      </c>
      <c r="W26" s="28" t="s">
        <v>527</v>
      </c>
      <c r="X26" s="29" t="s">
        <v>309</v>
      </c>
      <c r="Y26" s="29">
        <v>69</v>
      </c>
    </row>
    <row r="27" spans="1:25" ht="15.75">
      <c r="A27" s="5"/>
      <c r="B27" s="6"/>
      <c r="D27" s="22" t="s">
        <v>265</v>
      </c>
      <c r="F27" s="28" t="s">
        <v>528</v>
      </c>
      <c r="G27" s="29" t="s">
        <v>309</v>
      </c>
      <c r="H27" s="29">
        <v>110</v>
      </c>
      <c r="J27" s="22"/>
      <c r="L27" s="86" t="s">
        <v>501</v>
      </c>
      <c r="M27" s="87">
        <v>0</v>
      </c>
      <c r="N27" s="88">
        <v>0.3</v>
      </c>
      <c r="P27" s="22"/>
      <c r="R27" s="308" t="s">
        <v>1319</v>
      </c>
      <c r="W27" s="28" t="s">
        <v>528</v>
      </c>
      <c r="X27" s="29" t="s">
        <v>309</v>
      </c>
      <c r="Y27" s="29">
        <v>55</v>
      </c>
    </row>
    <row r="28" spans="1:25" ht="15.75">
      <c r="A28" s="5"/>
      <c r="B28" s="6"/>
      <c r="D28" s="22" t="s">
        <v>266</v>
      </c>
      <c r="F28" s="28" t="s">
        <v>529</v>
      </c>
      <c r="G28" s="29" t="s">
        <v>309</v>
      </c>
      <c r="H28" s="29">
        <v>80</v>
      </c>
      <c r="J28" s="22"/>
      <c r="L28" s="89" t="s">
        <v>317</v>
      </c>
      <c r="M28" s="90">
        <v>0</v>
      </c>
      <c r="N28" s="91">
        <v>0</v>
      </c>
      <c r="P28" s="22"/>
      <c r="R28" s="308" t="s">
        <v>1320</v>
      </c>
      <c r="W28" s="28" t="s">
        <v>529</v>
      </c>
      <c r="X28" s="29" t="s">
        <v>309</v>
      </c>
      <c r="Y28" s="29">
        <v>63</v>
      </c>
    </row>
    <row r="29" spans="1:25" ht="15.75">
      <c r="A29" s="5"/>
      <c r="B29" s="6"/>
      <c r="D29" s="22" t="s">
        <v>267</v>
      </c>
      <c r="F29" s="28" t="s">
        <v>530</v>
      </c>
      <c r="G29" s="29" t="s">
        <v>309</v>
      </c>
      <c r="H29" s="29">
        <v>110</v>
      </c>
      <c r="J29" s="22"/>
      <c r="L29" s="82" t="s">
        <v>290</v>
      </c>
      <c r="M29" s="32">
        <v>0</v>
      </c>
      <c r="N29" s="32">
        <v>0</v>
      </c>
      <c r="P29" s="22"/>
      <c r="R29" s="308" t="s">
        <v>1321</v>
      </c>
      <c r="W29" s="28" t="s">
        <v>530</v>
      </c>
      <c r="X29" s="29" t="s">
        <v>309</v>
      </c>
      <c r="Y29" s="29">
        <v>60</v>
      </c>
    </row>
    <row r="30" spans="1:25" ht="15.75">
      <c r="A30" s="5"/>
      <c r="B30" s="12"/>
      <c r="D30" s="22" t="s">
        <v>21</v>
      </c>
      <c r="F30" s="28" t="s">
        <v>531</v>
      </c>
      <c r="G30" s="29" t="s">
        <v>309</v>
      </c>
      <c r="H30" s="29">
        <v>120</v>
      </c>
      <c r="J30" s="22"/>
      <c r="L30" s="82" t="s">
        <v>475</v>
      </c>
      <c r="M30" s="32">
        <v>0</v>
      </c>
      <c r="N30" s="32">
        <v>0</v>
      </c>
      <c r="P30" s="22"/>
      <c r="R30" s="308" t="s">
        <v>1322</v>
      </c>
      <c r="W30" s="28" t="s">
        <v>531</v>
      </c>
      <c r="X30" s="29" t="s">
        <v>309</v>
      </c>
      <c r="Y30" s="29">
        <v>64</v>
      </c>
    </row>
    <row r="31" spans="1:25" ht="15.75">
      <c r="A31" s="5"/>
      <c r="B31" s="6"/>
      <c r="D31" s="22" t="s">
        <v>22</v>
      </c>
      <c r="F31" s="28" t="s">
        <v>532</v>
      </c>
      <c r="G31" s="29" t="s">
        <v>309</v>
      </c>
      <c r="H31" s="29">
        <v>160</v>
      </c>
      <c r="J31" s="22"/>
      <c r="L31" s="82" t="s">
        <v>476</v>
      </c>
      <c r="M31" s="32">
        <v>0</v>
      </c>
      <c r="N31" s="32">
        <v>0</v>
      </c>
      <c r="P31" s="22"/>
      <c r="R31" s="308" t="s">
        <v>1323</v>
      </c>
      <c r="W31" s="28" t="s">
        <v>532</v>
      </c>
      <c r="X31" s="29" t="s">
        <v>309</v>
      </c>
      <c r="Y31" s="29">
        <v>58</v>
      </c>
    </row>
    <row r="32" spans="1:25" ht="15.75">
      <c r="A32" s="7"/>
      <c r="B32" s="8"/>
      <c r="D32" s="22" t="s">
        <v>23</v>
      </c>
      <c r="F32" s="28" t="s">
        <v>533</v>
      </c>
      <c r="G32" s="29" t="s">
        <v>309</v>
      </c>
      <c r="H32" s="29">
        <v>100</v>
      </c>
      <c r="J32" s="22"/>
      <c r="L32" s="82" t="s">
        <v>477</v>
      </c>
      <c r="M32" s="32">
        <v>0</v>
      </c>
      <c r="N32" s="32">
        <v>0</v>
      </c>
      <c r="P32" s="22"/>
      <c r="R32" s="308" t="s">
        <v>1324</v>
      </c>
      <c r="W32" s="28" t="s">
        <v>533</v>
      </c>
      <c r="X32" s="29" t="s">
        <v>309</v>
      </c>
      <c r="Y32" s="29">
        <v>57</v>
      </c>
    </row>
    <row r="33" spans="1:25" ht="15.75">
      <c r="A33" s="5"/>
      <c r="B33" s="6"/>
      <c r="D33" s="22" t="s">
        <v>24</v>
      </c>
      <c r="F33" s="28" t="s">
        <v>534</v>
      </c>
      <c r="G33" s="29" t="s">
        <v>309</v>
      </c>
      <c r="H33" s="29">
        <v>140</v>
      </c>
      <c r="J33" s="22"/>
      <c r="P33" s="22"/>
      <c r="R33" s="308" t="s">
        <v>1325</v>
      </c>
      <c r="W33" s="28" t="s">
        <v>534</v>
      </c>
      <c r="X33" s="29" t="s">
        <v>309</v>
      </c>
      <c r="Y33" s="29">
        <v>72</v>
      </c>
    </row>
    <row r="34" spans="1:25" ht="15.75">
      <c r="A34" s="7"/>
      <c r="B34" s="11"/>
      <c r="D34" s="22" t="s">
        <v>25</v>
      </c>
      <c r="F34" s="28" t="s">
        <v>535</v>
      </c>
      <c r="G34" s="29" t="s">
        <v>309</v>
      </c>
      <c r="H34" s="29">
        <v>100</v>
      </c>
      <c r="J34" s="22"/>
      <c r="P34" s="22"/>
      <c r="R34" s="308" t="s">
        <v>1326</v>
      </c>
      <c r="W34" s="28" t="s">
        <v>535</v>
      </c>
      <c r="X34" s="29" t="s">
        <v>309</v>
      </c>
      <c r="Y34" s="29">
        <v>74</v>
      </c>
    </row>
    <row r="35" spans="1:25" ht="15.75">
      <c r="A35" s="7"/>
      <c r="B35" s="6"/>
      <c r="D35" s="22" t="s">
        <v>26</v>
      </c>
      <c r="F35" s="28" t="s">
        <v>536</v>
      </c>
      <c r="G35" s="29" t="s">
        <v>310</v>
      </c>
      <c r="H35" s="29">
        <v>120</v>
      </c>
      <c r="J35" s="22"/>
      <c r="P35" s="22"/>
      <c r="R35" s="308" t="s">
        <v>1327</v>
      </c>
      <c r="W35" s="28" t="s">
        <v>536</v>
      </c>
      <c r="X35" s="29" t="s">
        <v>309</v>
      </c>
      <c r="Y35" s="29">
        <v>68</v>
      </c>
    </row>
    <row r="36" spans="1:25" ht="40.5">
      <c r="A36" s="5"/>
      <c r="B36" s="6"/>
      <c r="D36" s="22" t="s">
        <v>27</v>
      </c>
      <c r="F36" s="28" t="s">
        <v>710</v>
      </c>
      <c r="G36" s="29" t="s">
        <v>709</v>
      </c>
      <c r="H36" s="29">
        <v>120</v>
      </c>
      <c r="J36" s="22"/>
      <c r="P36" s="22"/>
      <c r="R36" s="308" t="s">
        <v>1328</v>
      </c>
      <c r="W36" s="28" t="s">
        <v>710</v>
      </c>
      <c r="X36" s="29" t="s">
        <v>309</v>
      </c>
      <c r="Y36" s="29">
        <v>69</v>
      </c>
    </row>
    <row r="37" spans="1:25" ht="40.5">
      <c r="A37" s="5"/>
      <c r="B37" s="11"/>
      <c r="D37" s="22" t="s">
        <v>28</v>
      </c>
      <c r="F37" s="28" t="s">
        <v>537</v>
      </c>
      <c r="G37" s="29" t="s">
        <v>709</v>
      </c>
      <c r="H37" s="29">
        <v>100</v>
      </c>
      <c r="J37" s="22"/>
      <c r="P37" s="22"/>
      <c r="R37" s="308" t="s">
        <v>1329</v>
      </c>
      <c r="W37" s="28" t="s">
        <v>537</v>
      </c>
      <c r="X37" s="29" t="s">
        <v>309</v>
      </c>
      <c r="Y37" s="29">
        <v>69</v>
      </c>
    </row>
    <row r="38" spans="1:25" ht="15.75">
      <c r="A38" s="7"/>
      <c r="B38" s="6"/>
      <c r="D38" s="22" t="s">
        <v>29</v>
      </c>
      <c r="F38" s="28" t="s">
        <v>538</v>
      </c>
      <c r="G38" s="29" t="s">
        <v>309</v>
      </c>
      <c r="H38" s="29">
        <v>100</v>
      </c>
      <c r="J38" s="22"/>
      <c r="P38" s="22"/>
      <c r="R38" s="308" t="s">
        <v>1330</v>
      </c>
      <c r="W38" s="28" t="s">
        <v>538</v>
      </c>
      <c r="X38" s="29" t="s">
        <v>309</v>
      </c>
      <c r="Y38" s="29">
        <v>61</v>
      </c>
    </row>
    <row r="39" spans="1:25" ht="15.75">
      <c r="A39" s="5"/>
      <c r="B39" s="11"/>
      <c r="D39" s="22" t="s">
        <v>30</v>
      </c>
      <c r="F39" s="28" t="s">
        <v>539</v>
      </c>
      <c r="G39" s="29" t="s">
        <v>309</v>
      </c>
      <c r="H39" s="29">
        <v>100</v>
      </c>
      <c r="J39" s="22"/>
      <c r="P39" s="22"/>
      <c r="R39" s="308" t="s">
        <v>1331</v>
      </c>
      <c r="W39" s="28" t="s">
        <v>539</v>
      </c>
      <c r="X39" s="29" t="s">
        <v>309</v>
      </c>
      <c r="Y39" s="29">
        <v>64</v>
      </c>
    </row>
    <row r="40" spans="1:25" ht="15.75">
      <c r="A40" s="3"/>
      <c r="B40" s="6"/>
      <c r="D40" s="82" t="s">
        <v>1266</v>
      </c>
      <c r="F40" s="28" t="s">
        <v>540</v>
      </c>
      <c r="G40" s="29" t="s">
        <v>309</v>
      </c>
      <c r="H40" s="29">
        <v>100</v>
      </c>
      <c r="J40" s="22"/>
      <c r="P40" s="22"/>
      <c r="R40" s="308" t="s">
        <v>1332</v>
      </c>
      <c r="W40" s="28" t="s">
        <v>540</v>
      </c>
      <c r="X40" s="29" t="s">
        <v>309</v>
      </c>
      <c r="Y40" s="29">
        <v>63</v>
      </c>
    </row>
    <row r="41" spans="1:25" ht="15.75">
      <c r="A41" s="7"/>
      <c r="B41" s="6"/>
      <c r="D41" s="22" t="s">
        <v>31</v>
      </c>
      <c r="F41" s="28" t="s">
        <v>541</v>
      </c>
      <c r="G41" s="29" t="s">
        <v>309</v>
      </c>
      <c r="H41" s="29">
        <v>130</v>
      </c>
      <c r="J41" s="22"/>
      <c r="P41" s="22"/>
      <c r="R41" s="308" t="s">
        <v>1333</v>
      </c>
      <c r="W41" s="28" t="s">
        <v>541</v>
      </c>
      <c r="X41" s="29" t="s">
        <v>309</v>
      </c>
      <c r="Y41" s="29">
        <v>70</v>
      </c>
    </row>
    <row r="42" spans="1:25" ht="15.75">
      <c r="A42" s="5"/>
      <c r="B42" s="8"/>
      <c r="D42" s="22" t="s">
        <v>32</v>
      </c>
      <c r="F42" s="28" t="s">
        <v>542</v>
      </c>
      <c r="G42" s="29" t="s">
        <v>309</v>
      </c>
      <c r="H42" s="29">
        <v>80</v>
      </c>
      <c r="J42" s="22"/>
      <c r="P42" s="22"/>
      <c r="R42" s="308" t="s">
        <v>1334</v>
      </c>
      <c r="W42" s="28" t="s">
        <v>542</v>
      </c>
      <c r="X42" s="29" t="s">
        <v>309</v>
      </c>
      <c r="Y42" s="29">
        <v>61</v>
      </c>
    </row>
    <row r="43" spans="1:25" ht="15.75">
      <c r="A43" s="5"/>
      <c r="B43" s="6"/>
      <c r="D43" s="22" t="s">
        <v>33</v>
      </c>
      <c r="F43" s="28" t="s">
        <v>543</v>
      </c>
      <c r="G43" s="29" t="s">
        <v>309</v>
      </c>
      <c r="H43" s="29">
        <v>110</v>
      </c>
      <c r="J43" s="22"/>
      <c r="P43" s="22"/>
      <c r="R43" s="308" t="s">
        <v>1335</v>
      </c>
      <c r="W43" s="28" t="s">
        <v>543</v>
      </c>
      <c r="X43" s="29" t="s">
        <v>309</v>
      </c>
      <c r="Y43" s="29">
        <v>67</v>
      </c>
    </row>
    <row r="44" spans="1:25" ht="15.75">
      <c r="A44" s="5"/>
      <c r="B44" s="8"/>
      <c r="D44" s="22" t="s">
        <v>34</v>
      </c>
      <c r="F44" s="28" t="s">
        <v>544</v>
      </c>
      <c r="G44" s="29" t="s">
        <v>309</v>
      </c>
      <c r="H44" s="29">
        <v>110</v>
      </c>
      <c r="J44" s="22"/>
      <c r="P44" s="22"/>
      <c r="R44" s="308" t="s">
        <v>1336</v>
      </c>
      <c r="W44" s="28" t="s">
        <v>544</v>
      </c>
      <c r="X44" s="29" t="s">
        <v>309</v>
      </c>
      <c r="Y44" s="29">
        <v>62</v>
      </c>
    </row>
    <row r="45" spans="1:25" ht="15.75">
      <c r="A45" s="5"/>
      <c r="B45" s="8"/>
      <c r="D45" s="22" t="s">
        <v>35</v>
      </c>
      <c r="F45" s="28" t="s">
        <v>545</v>
      </c>
      <c r="G45" s="29" t="s">
        <v>309</v>
      </c>
      <c r="H45" s="29">
        <v>110</v>
      </c>
      <c r="J45" s="22"/>
      <c r="P45" s="22"/>
      <c r="R45" s="308" t="s">
        <v>1337</v>
      </c>
      <c r="W45" s="28" t="s">
        <v>545</v>
      </c>
      <c r="X45" s="29" t="s">
        <v>309</v>
      </c>
      <c r="Y45" s="29">
        <v>66</v>
      </c>
    </row>
    <row r="46" spans="1:25" ht="15.75">
      <c r="A46" s="5"/>
      <c r="B46" s="8"/>
      <c r="D46" s="22" t="s">
        <v>36</v>
      </c>
      <c r="F46" s="28" t="s">
        <v>546</v>
      </c>
      <c r="G46" s="29" t="s">
        <v>309</v>
      </c>
      <c r="H46" s="29">
        <v>90</v>
      </c>
      <c r="J46" s="22"/>
      <c r="P46" s="22"/>
      <c r="R46" s="308" t="s">
        <v>1338</v>
      </c>
      <c r="W46" s="28" t="s">
        <v>546</v>
      </c>
      <c r="X46" s="29" t="s">
        <v>309</v>
      </c>
      <c r="Y46" s="29">
        <v>68</v>
      </c>
    </row>
    <row r="47" spans="1:25" ht="15.75">
      <c r="A47" s="5"/>
      <c r="B47" s="8"/>
      <c r="D47" s="22" t="s">
        <v>37</v>
      </c>
      <c r="F47" s="28" t="s">
        <v>547</v>
      </c>
      <c r="G47" s="29" t="s">
        <v>309</v>
      </c>
      <c r="H47" s="29">
        <v>150</v>
      </c>
      <c r="J47" s="22"/>
      <c r="P47" s="22"/>
      <c r="R47" s="308" t="s">
        <v>1339</v>
      </c>
      <c r="W47" s="28" t="s">
        <v>547</v>
      </c>
      <c r="X47" s="29" t="s">
        <v>309</v>
      </c>
      <c r="Y47" s="29">
        <v>66</v>
      </c>
    </row>
    <row r="48" spans="1:25" ht="15.75">
      <c r="A48" s="5"/>
      <c r="B48" s="8"/>
      <c r="D48" s="22" t="s">
        <v>38</v>
      </c>
      <c r="F48" s="28" t="s">
        <v>548</v>
      </c>
      <c r="G48" s="29" t="s">
        <v>309</v>
      </c>
      <c r="H48" s="29">
        <v>50</v>
      </c>
      <c r="J48" s="22"/>
      <c r="P48" s="22"/>
      <c r="R48" s="308" t="s">
        <v>1340</v>
      </c>
      <c r="W48" s="28" t="s">
        <v>548</v>
      </c>
      <c r="X48" s="29" t="s">
        <v>309</v>
      </c>
      <c r="Y48" s="29">
        <v>91</v>
      </c>
    </row>
    <row r="49" spans="1:25" ht="15.75">
      <c r="A49" s="5"/>
      <c r="B49" s="8"/>
      <c r="D49" s="22" t="s">
        <v>39</v>
      </c>
      <c r="F49" s="28" t="s">
        <v>549</v>
      </c>
      <c r="G49" s="29" t="s">
        <v>310</v>
      </c>
      <c r="H49" s="29">
        <v>200</v>
      </c>
      <c r="J49" s="22"/>
      <c r="P49" s="22"/>
      <c r="R49" s="308" t="s">
        <v>1341</v>
      </c>
      <c r="W49" s="28" t="s">
        <v>549</v>
      </c>
      <c r="X49" s="29" t="s">
        <v>309</v>
      </c>
      <c r="Y49" s="29">
        <v>65</v>
      </c>
    </row>
    <row r="50" spans="1:25" ht="15.75">
      <c r="A50" s="5"/>
      <c r="B50" s="8"/>
      <c r="D50" s="22" t="s">
        <v>40</v>
      </c>
      <c r="F50" s="28" t="s">
        <v>550</v>
      </c>
      <c r="G50" s="29" t="s">
        <v>309</v>
      </c>
      <c r="H50" s="29">
        <v>60</v>
      </c>
      <c r="J50" s="22"/>
      <c r="P50" s="22"/>
      <c r="R50" s="308" t="s">
        <v>1342</v>
      </c>
      <c r="W50" s="28" t="s">
        <v>550</v>
      </c>
      <c r="X50" s="29" t="s">
        <v>309</v>
      </c>
      <c r="Y50" s="29">
        <v>69</v>
      </c>
    </row>
    <row r="51" spans="1:25" ht="15.75">
      <c r="A51" s="5"/>
      <c r="B51" s="8"/>
      <c r="D51" s="22" t="s">
        <v>41</v>
      </c>
      <c r="F51" s="28" t="s">
        <v>551</v>
      </c>
      <c r="G51" s="29" t="s">
        <v>309</v>
      </c>
      <c r="H51" s="29">
        <v>60</v>
      </c>
      <c r="J51" s="22"/>
      <c r="P51" s="22"/>
      <c r="R51" s="308" t="s">
        <v>1343</v>
      </c>
      <c r="W51" s="28" t="s">
        <v>551</v>
      </c>
      <c r="X51" s="29" t="s">
        <v>309</v>
      </c>
      <c r="Y51" s="29">
        <v>75</v>
      </c>
    </row>
    <row r="52" spans="1:25" ht="15.75">
      <c r="A52" s="3"/>
      <c r="B52" s="8"/>
      <c r="D52" s="22" t="s">
        <v>42</v>
      </c>
      <c r="F52" s="28" t="s">
        <v>552</v>
      </c>
      <c r="G52" s="29" t="s">
        <v>309</v>
      </c>
      <c r="H52" s="29">
        <v>70</v>
      </c>
      <c r="J52" s="22"/>
      <c r="P52" s="22"/>
      <c r="R52" s="308" t="s">
        <v>1344</v>
      </c>
      <c r="W52" s="28" t="s">
        <v>552</v>
      </c>
      <c r="X52" s="29" t="s">
        <v>309</v>
      </c>
      <c r="Y52" s="29">
        <v>92</v>
      </c>
    </row>
    <row r="53" spans="1:25" ht="15.75">
      <c r="A53" s="5"/>
      <c r="B53" s="6"/>
      <c r="D53" s="22" t="s">
        <v>43</v>
      </c>
      <c r="F53" s="28" t="s">
        <v>553</v>
      </c>
      <c r="G53" s="29" t="s">
        <v>309</v>
      </c>
      <c r="H53" s="29">
        <v>120</v>
      </c>
      <c r="J53" s="22"/>
      <c r="P53" s="22"/>
      <c r="R53" s="308" t="s">
        <v>1345</v>
      </c>
      <c r="W53" s="28" t="s">
        <v>553</v>
      </c>
      <c r="X53" s="29" t="s">
        <v>309</v>
      </c>
      <c r="Y53" s="29">
        <v>58</v>
      </c>
    </row>
    <row r="54" spans="1:25" ht="15.75">
      <c r="A54" s="3"/>
      <c r="B54" s="8"/>
      <c r="D54" s="22" t="s">
        <v>44</v>
      </c>
      <c r="F54" s="28" t="s">
        <v>711</v>
      </c>
      <c r="G54" s="29" t="s">
        <v>309</v>
      </c>
      <c r="H54" s="29">
        <v>95</v>
      </c>
      <c r="J54" s="22"/>
      <c r="P54" s="22"/>
      <c r="R54" s="308" t="s">
        <v>1346</v>
      </c>
      <c r="W54" s="28" t="s">
        <v>711</v>
      </c>
      <c r="X54" s="29" t="s">
        <v>309</v>
      </c>
      <c r="Y54" s="29">
        <v>54</v>
      </c>
    </row>
    <row r="55" spans="1:25" ht="15.75">
      <c r="A55" s="7"/>
      <c r="B55" s="6"/>
      <c r="D55" s="22" t="s">
        <v>45</v>
      </c>
      <c r="F55" s="28" t="s">
        <v>554</v>
      </c>
      <c r="G55" s="29" t="s">
        <v>309</v>
      </c>
      <c r="H55" s="29">
        <v>80</v>
      </c>
      <c r="J55" s="22"/>
      <c r="P55" s="22"/>
      <c r="R55" s="308" t="s">
        <v>1347</v>
      </c>
      <c r="W55" s="28" t="s">
        <v>554</v>
      </c>
      <c r="X55" s="29" t="s">
        <v>309</v>
      </c>
      <c r="Y55" s="29">
        <v>54</v>
      </c>
    </row>
    <row r="56" spans="1:25" ht="15.75">
      <c r="A56" s="5"/>
      <c r="B56" s="6"/>
      <c r="D56" s="22" t="s">
        <v>46</v>
      </c>
      <c r="F56" s="28" t="s">
        <v>555</v>
      </c>
      <c r="G56" s="30" t="s">
        <v>311</v>
      </c>
      <c r="H56" s="29">
        <v>1300</v>
      </c>
      <c r="J56" s="22"/>
      <c r="P56" s="22"/>
      <c r="R56" s="308" t="s">
        <v>1348</v>
      </c>
      <c r="W56" s="28" t="s">
        <v>555</v>
      </c>
      <c r="X56" s="29" t="s">
        <v>309</v>
      </c>
      <c r="Y56" s="29">
        <v>70</v>
      </c>
    </row>
    <row r="57" spans="1:25" ht="15.75">
      <c r="A57" s="7"/>
      <c r="B57" s="6"/>
      <c r="D57" s="22" t="s">
        <v>47</v>
      </c>
      <c r="F57" s="28" t="s">
        <v>556</v>
      </c>
      <c r="G57" s="30" t="s">
        <v>309</v>
      </c>
      <c r="H57" s="29">
        <v>100</v>
      </c>
      <c r="J57" s="22"/>
      <c r="L57" s="18"/>
      <c r="P57" s="22"/>
      <c r="R57" s="308" t="s">
        <v>1349</v>
      </c>
      <c r="W57" s="28" t="s">
        <v>556</v>
      </c>
      <c r="X57" s="29" t="s">
        <v>309</v>
      </c>
      <c r="Y57" s="29">
        <v>75</v>
      </c>
    </row>
    <row r="58" spans="1:25" ht="15.75">
      <c r="A58" s="5"/>
      <c r="B58" s="6"/>
      <c r="D58" s="22" t="s">
        <v>48</v>
      </c>
      <c r="F58" s="28" t="s">
        <v>277</v>
      </c>
      <c r="G58" s="29" t="s">
        <v>309</v>
      </c>
      <c r="H58" s="29">
        <v>80</v>
      </c>
      <c r="J58" s="22"/>
      <c r="P58" s="22"/>
      <c r="R58" s="308" t="s">
        <v>1350</v>
      </c>
      <c r="W58" s="28" t="s">
        <v>277</v>
      </c>
      <c r="X58" s="29" t="s">
        <v>309</v>
      </c>
      <c r="Y58" s="29">
        <v>69</v>
      </c>
    </row>
    <row r="59" spans="1:25" ht="15.75">
      <c r="A59" s="3"/>
      <c r="B59" s="6"/>
      <c r="D59" s="22" t="s">
        <v>5</v>
      </c>
      <c r="F59" s="28" t="s">
        <v>557</v>
      </c>
      <c r="G59" s="29" t="s">
        <v>309</v>
      </c>
      <c r="H59" s="29">
        <v>130</v>
      </c>
      <c r="J59" s="22"/>
      <c r="P59" s="22"/>
      <c r="R59" s="308" t="s">
        <v>1351</v>
      </c>
      <c r="W59" s="28" t="s">
        <v>557</v>
      </c>
      <c r="X59" s="29" t="s">
        <v>309</v>
      </c>
      <c r="Y59" s="29">
        <v>59</v>
      </c>
    </row>
    <row r="60" spans="1:25" ht="15.75">
      <c r="A60" s="7"/>
      <c r="B60" s="6"/>
      <c r="D60" s="22" t="s">
        <v>49</v>
      </c>
      <c r="F60" s="28" t="s">
        <v>558</v>
      </c>
      <c r="G60" s="29" t="s">
        <v>309</v>
      </c>
      <c r="H60" s="29">
        <v>120</v>
      </c>
      <c r="J60" s="22"/>
      <c r="P60" s="22"/>
      <c r="R60" s="308" t="s">
        <v>1352</v>
      </c>
      <c r="W60" s="28" t="s">
        <v>558</v>
      </c>
      <c r="X60" s="29" t="s">
        <v>309</v>
      </c>
      <c r="Y60" s="29">
        <v>60</v>
      </c>
    </row>
    <row r="61" spans="1:25" ht="15.75">
      <c r="A61" s="5"/>
      <c r="B61" s="8"/>
      <c r="D61" s="22" t="s">
        <v>50</v>
      </c>
      <c r="F61" s="28" t="s">
        <v>559</v>
      </c>
      <c r="G61" s="29" t="s">
        <v>309</v>
      </c>
      <c r="H61" s="29">
        <v>155</v>
      </c>
      <c r="J61" s="22"/>
      <c r="L61" s="18"/>
      <c r="P61" s="22"/>
      <c r="R61" s="308" t="s">
        <v>1353</v>
      </c>
      <c r="W61" s="28" t="s">
        <v>559</v>
      </c>
      <c r="X61" s="29" t="s">
        <v>309</v>
      </c>
      <c r="Y61" s="29">
        <v>68</v>
      </c>
    </row>
    <row r="62" spans="1:25" ht="15.75">
      <c r="A62" s="7"/>
      <c r="B62" s="11"/>
      <c r="D62" s="22" t="s">
        <v>51</v>
      </c>
      <c r="F62" s="28" t="s">
        <v>560</v>
      </c>
      <c r="G62" s="29" t="s">
        <v>310</v>
      </c>
      <c r="H62" s="29">
        <v>130</v>
      </c>
      <c r="J62" s="22"/>
      <c r="P62" s="22"/>
      <c r="R62" s="308" t="s">
        <v>1354</v>
      </c>
      <c r="W62" s="28" t="s">
        <v>560</v>
      </c>
      <c r="X62" s="29" t="s">
        <v>309</v>
      </c>
      <c r="Y62" s="29">
        <v>65</v>
      </c>
    </row>
    <row r="63" spans="1:25" ht="15.75">
      <c r="A63" s="5"/>
      <c r="B63" s="6"/>
      <c r="D63" s="22" t="s">
        <v>52</v>
      </c>
      <c r="F63" s="28" t="s">
        <v>561</v>
      </c>
      <c r="G63" s="29" t="s">
        <v>309</v>
      </c>
      <c r="H63" s="29">
        <v>130</v>
      </c>
      <c r="J63" s="22"/>
      <c r="P63" s="22"/>
      <c r="R63" s="308" t="s">
        <v>1355</v>
      </c>
      <c r="W63" s="28" t="s">
        <v>561</v>
      </c>
      <c r="X63" s="29" t="s">
        <v>309</v>
      </c>
      <c r="Y63" s="29">
        <v>57</v>
      </c>
    </row>
    <row r="64" spans="1:25" ht="15.75">
      <c r="A64" s="7"/>
      <c r="B64" s="6"/>
      <c r="D64" s="22" t="s">
        <v>53</v>
      </c>
      <c r="F64" s="28" t="s">
        <v>562</v>
      </c>
      <c r="G64" s="29" t="s">
        <v>309</v>
      </c>
      <c r="H64" s="29">
        <v>100</v>
      </c>
      <c r="J64" s="22"/>
      <c r="L64" s="19"/>
      <c r="P64" s="22"/>
      <c r="R64" s="308" t="s">
        <v>1356</v>
      </c>
      <c r="W64" s="28" t="s">
        <v>562</v>
      </c>
      <c r="X64" s="29" t="s">
        <v>309</v>
      </c>
      <c r="Y64" s="29">
        <v>70</v>
      </c>
    </row>
    <row r="65" spans="1:25" ht="15.75">
      <c r="A65" s="7"/>
      <c r="B65" s="6"/>
      <c r="D65" s="22" t="s">
        <v>54</v>
      </c>
      <c r="F65" s="28" t="s">
        <v>563</v>
      </c>
      <c r="G65" s="29" t="s">
        <v>309</v>
      </c>
      <c r="H65" s="29">
        <v>100</v>
      </c>
      <c r="J65" s="22"/>
      <c r="L65" s="19"/>
      <c r="P65" s="22"/>
      <c r="R65" s="308" t="s">
        <v>1357</v>
      </c>
      <c r="W65" s="28" t="s">
        <v>563</v>
      </c>
      <c r="X65" s="29" t="s">
        <v>309</v>
      </c>
      <c r="Y65" s="29">
        <v>62</v>
      </c>
    </row>
    <row r="66" spans="1:25" ht="15.75">
      <c r="A66" s="7"/>
      <c r="B66" s="6"/>
      <c r="D66" s="22" t="s">
        <v>55</v>
      </c>
      <c r="F66" s="28" t="s">
        <v>564</v>
      </c>
      <c r="G66" s="29" t="s">
        <v>309</v>
      </c>
      <c r="H66" s="29">
        <v>110</v>
      </c>
      <c r="J66" s="22"/>
      <c r="P66" s="22"/>
      <c r="R66" s="308" t="s">
        <v>1358</v>
      </c>
      <c r="W66" s="28" t="s">
        <v>564</v>
      </c>
      <c r="X66" s="29" t="s">
        <v>309</v>
      </c>
      <c r="Y66" s="29">
        <v>69</v>
      </c>
    </row>
    <row r="67" spans="1:25" ht="15.75">
      <c r="A67" s="5"/>
      <c r="B67" s="6"/>
      <c r="D67" s="22" t="s">
        <v>56</v>
      </c>
      <c r="F67" s="28" t="s">
        <v>565</v>
      </c>
      <c r="G67" s="29" t="s">
        <v>309</v>
      </c>
      <c r="H67" s="29">
        <v>60</v>
      </c>
      <c r="J67" s="22"/>
      <c r="P67" s="22"/>
      <c r="R67" s="308" t="s">
        <v>1359</v>
      </c>
      <c r="W67" s="28" t="s">
        <v>565</v>
      </c>
      <c r="X67" s="29" t="s">
        <v>309</v>
      </c>
      <c r="Y67" s="29">
        <v>62</v>
      </c>
    </row>
    <row r="68" spans="1:25" ht="15.75">
      <c r="A68" s="7"/>
      <c r="B68" s="6"/>
      <c r="D68" s="22" t="s">
        <v>57</v>
      </c>
      <c r="F68" s="28" t="s">
        <v>566</v>
      </c>
      <c r="G68" s="29" t="s">
        <v>309</v>
      </c>
      <c r="H68" s="29">
        <v>100</v>
      </c>
      <c r="J68" s="22"/>
      <c r="P68" s="22"/>
      <c r="R68" s="308" t="s">
        <v>1360</v>
      </c>
      <c r="W68" s="28" t="s">
        <v>566</v>
      </c>
      <c r="X68" s="29" t="s">
        <v>309</v>
      </c>
      <c r="Y68" s="29">
        <v>81</v>
      </c>
    </row>
    <row r="69" spans="1:25" ht="15.75">
      <c r="A69" s="5"/>
      <c r="B69" s="6"/>
      <c r="D69" s="22" t="s">
        <v>58</v>
      </c>
      <c r="F69" s="28" t="s">
        <v>567</v>
      </c>
      <c r="G69" s="29" t="s">
        <v>309</v>
      </c>
      <c r="H69" s="29">
        <v>110</v>
      </c>
      <c r="J69" s="22"/>
      <c r="P69" s="22"/>
      <c r="R69" s="308" t="s">
        <v>1361</v>
      </c>
      <c r="W69" s="28" t="s">
        <v>567</v>
      </c>
      <c r="X69" s="29" t="s">
        <v>309</v>
      </c>
      <c r="Y69" s="29">
        <v>62</v>
      </c>
    </row>
    <row r="70" spans="1:25" ht="15.75">
      <c r="A70" s="7"/>
      <c r="B70" s="6"/>
      <c r="D70" s="22" t="s">
        <v>59</v>
      </c>
      <c r="F70" s="28" t="s">
        <v>568</v>
      </c>
      <c r="G70" s="29" t="s">
        <v>310</v>
      </c>
      <c r="H70" s="29">
        <v>150</v>
      </c>
      <c r="J70" s="22"/>
      <c r="P70" s="22"/>
      <c r="R70" s="308" t="s">
        <v>1362</v>
      </c>
      <c r="W70" s="28" t="s">
        <v>568</v>
      </c>
      <c r="X70" s="29" t="s">
        <v>309</v>
      </c>
      <c r="Y70" s="29">
        <v>65</v>
      </c>
    </row>
    <row r="71" spans="1:25" ht="15.75">
      <c r="A71" s="7"/>
      <c r="B71" s="6"/>
      <c r="D71" s="22" t="s">
        <v>60</v>
      </c>
      <c r="F71" s="28" t="s">
        <v>569</v>
      </c>
      <c r="G71" s="29" t="s">
        <v>309</v>
      </c>
      <c r="H71" s="29">
        <v>160</v>
      </c>
      <c r="J71" s="22"/>
      <c r="P71" s="22"/>
      <c r="R71" s="308" t="s">
        <v>1363</v>
      </c>
      <c r="W71" s="28" t="s">
        <v>569</v>
      </c>
      <c r="X71" s="29" t="s">
        <v>309</v>
      </c>
      <c r="Y71" s="29">
        <v>70</v>
      </c>
    </row>
    <row r="72" spans="1:25" ht="15.75">
      <c r="A72" s="7"/>
      <c r="B72" s="6"/>
      <c r="D72" s="22" t="s">
        <v>61</v>
      </c>
      <c r="F72" s="28" t="s">
        <v>570</v>
      </c>
      <c r="G72" s="29" t="s">
        <v>310</v>
      </c>
      <c r="H72" s="29">
        <v>140</v>
      </c>
      <c r="J72" s="22"/>
      <c r="P72" s="22"/>
      <c r="R72" s="308" t="s">
        <v>1364</v>
      </c>
      <c r="W72" s="28" t="s">
        <v>570</v>
      </c>
      <c r="X72" s="29" t="s">
        <v>309</v>
      </c>
      <c r="Y72" s="29">
        <v>62</v>
      </c>
    </row>
    <row r="73" spans="1:25" ht="15.75">
      <c r="A73" s="5"/>
      <c r="B73" s="8"/>
      <c r="D73" s="82" t="s">
        <v>1267</v>
      </c>
      <c r="F73" s="28" t="s">
        <v>571</v>
      </c>
      <c r="G73" s="29" t="s">
        <v>310</v>
      </c>
      <c r="H73" s="29">
        <v>150</v>
      </c>
      <c r="J73" s="22"/>
      <c r="P73" s="22"/>
      <c r="R73" s="308" t="s">
        <v>1365</v>
      </c>
      <c r="W73" s="28" t="s">
        <v>571</v>
      </c>
      <c r="X73" s="29" t="s">
        <v>309</v>
      </c>
      <c r="Y73" s="29">
        <v>65</v>
      </c>
    </row>
    <row r="74" spans="1:25" ht="15.75">
      <c r="A74" s="7"/>
      <c r="B74" s="6"/>
      <c r="D74" s="22" t="s">
        <v>62</v>
      </c>
      <c r="F74" s="28" t="s">
        <v>572</v>
      </c>
      <c r="G74" s="29" t="s">
        <v>309</v>
      </c>
      <c r="H74" s="29">
        <v>100</v>
      </c>
      <c r="J74" s="22"/>
      <c r="P74" s="22"/>
      <c r="R74" s="308" t="s">
        <v>1366</v>
      </c>
      <c r="W74" s="28" t="s">
        <v>572</v>
      </c>
      <c r="X74" s="29" t="s">
        <v>309</v>
      </c>
      <c r="Y74" s="29">
        <v>66</v>
      </c>
    </row>
    <row r="75" spans="1:25" ht="15.75">
      <c r="A75" s="13"/>
      <c r="B75" s="6"/>
      <c r="D75" s="82" t="s">
        <v>1268</v>
      </c>
      <c r="F75" s="28" t="s">
        <v>573</v>
      </c>
      <c r="G75" s="29" t="s">
        <v>309</v>
      </c>
      <c r="H75" s="29">
        <v>70</v>
      </c>
      <c r="J75" s="22"/>
      <c r="P75" s="22"/>
      <c r="R75" s="308" t="s">
        <v>1367</v>
      </c>
      <c r="W75" s="28" t="s">
        <v>573</v>
      </c>
      <c r="X75" s="29" t="s">
        <v>309</v>
      </c>
      <c r="Y75" s="29">
        <v>64</v>
      </c>
    </row>
    <row r="76" spans="1:25" ht="15.75">
      <c r="A76" s="5"/>
      <c r="B76" s="6"/>
      <c r="D76" s="22" t="s">
        <v>63</v>
      </c>
      <c r="F76" s="28" t="s">
        <v>712</v>
      </c>
      <c r="G76" s="29" t="s">
        <v>309</v>
      </c>
      <c r="H76" s="29">
        <v>100</v>
      </c>
      <c r="J76" s="22"/>
      <c r="P76" s="22"/>
      <c r="R76" s="308" t="s">
        <v>1368</v>
      </c>
      <c r="W76" s="28" t="s">
        <v>719</v>
      </c>
      <c r="X76" s="29" t="s">
        <v>309</v>
      </c>
      <c r="Y76" s="29">
        <v>55</v>
      </c>
    </row>
    <row r="77" spans="1:25" ht="15.75">
      <c r="A77" s="7"/>
      <c r="B77" s="6"/>
      <c r="D77" s="82" t="s">
        <v>1269</v>
      </c>
      <c r="F77" s="28" t="s">
        <v>574</v>
      </c>
      <c r="G77" s="29" t="s">
        <v>309</v>
      </c>
      <c r="H77" s="29">
        <v>70</v>
      </c>
      <c r="J77" s="22"/>
      <c r="P77" s="22"/>
      <c r="R77" s="308" t="s">
        <v>1369</v>
      </c>
      <c r="W77" s="28" t="s">
        <v>574</v>
      </c>
      <c r="X77" s="29" t="s">
        <v>309</v>
      </c>
      <c r="Y77" s="29">
        <v>55</v>
      </c>
    </row>
    <row r="78" spans="1:25" ht="15.75">
      <c r="A78" s="7"/>
      <c r="B78" s="6"/>
      <c r="D78" s="22" t="s">
        <v>64</v>
      </c>
      <c r="F78" s="28" t="s">
        <v>575</v>
      </c>
      <c r="G78" s="30" t="s">
        <v>309</v>
      </c>
      <c r="H78" s="29">
        <v>130</v>
      </c>
      <c r="J78" s="22"/>
      <c r="P78" s="22"/>
      <c r="R78" s="308" t="s">
        <v>1370</v>
      </c>
      <c r="W78" s="28" t="s">
        <v>575</v>
      </c>
      <c r="X78" s="29" t="s">
        <v>309</v>
      </c>
      <c r="Y78" s="29">
        <v>69</v>
      </c>
    </row>
    <row r="79" spans="1:25" ht="15.75">
      <c r="A79" s="7"/>
      <c r="B79" s="6"/>
      <c r="D79" s="82" t="s">
        <v>1270</v>
      </c>
      <c r="F79" s="28" t="s">
        <v>576</v>
      </c>
      <c r="G79" s="29" t="s">
        <v>309</v>
      </c>
      <c r="H79" s="29">
        <v>120</v>
      </c>
      <c r="J79" s="22"/>
      <c r="M79" s="18"/>
      <c r="N79" s="18"/>
      <c r="P79" s="22"/>
      <c r="R79" s="308" t="s">
        <v>1371</v>
      </c>
      <c r="W79" s="28" t="s">
        <v>576</v>
      </c>
      <c r="X79" s="29" t="s">
        <v>309</v>
      </c>
      <c r="Y79" s="29">
        <v>68</v>
      </c>
    </row>
    <row r="80" spans="1:25" ht="15.75">
      <c r="A80" s="5"/>
      <c r="B80" s="6"/>
      <c r="D80" s="82" t="s">
        <v>1271</v>
      </c>
      <c r="F80" s="28" t="s">
        <v>577</v>
      </c>
      <c r="G80" s="29" t="s">
        <v>309</v>
      </c>
      <c r="H80" s="29">
        <v>100</v>
      </c>
      <c r="J80" s="22"/>
      <c r="P80" s="22"/>
      <c r="R80" s="308" t="s">
        <v>1372</v>
      </c>
      <c r="W80" s="28" t="s">
        <v>577</v>
      </c>
      <c r="X80" s="29" t="s">
        <v>309</v>
      </c>
      <c r="Y80" s="29">
        <v>69</v>
      </c>
    </row>
    <row r="81" spans="1:25" ht="15.75">
      <c r="A81" s="7"/>
      <c r="B81" s="6"/>
      <c r="D81" s="82" t="s">
        <v>1272</v>
      </c>
      <c r="F81" s="28" t="s">
        <v>578</v>
      </c>
      <c r="G81" s="29" t="s">
        <v>309</v>
      </c>
      <c r="H81" s="29">
        <v>130</v>
      </c>
      <c r="J81" s="22"/>
      <c r="P81" s="22"/>
      <c r="R81" s="308" t="s">
        <v>1373</v>
      </c>
      <c r="W81" s="28" t="s">
        <v>578</v>
      </c>
      <c r="X81" s="29" t="s">
        <v>309</v>
      </c>
      <c r="Y81" s="29">
        <v>62</v>
      </c>
    </row>
    <row r="82" spans="1:25" ht="15.75">
      <c r="A82" s="5"/>
      <c r="B82" s="6"/>
      <c r="D82" s="22" t="s">
        <v>65</v>
      </c>
      <c r="F82" s="28" t="s">
        <v>579</v>
      </c>
      <c r="G82" s="29" t="s">
        <v>309</v>
      </c>
      <c r="H82" s="29">
        <v>120</v>
      </c>
      <c r="J82" s="22"/>
      <c r="P82" s="22"/>
      <c r="R82" s="308" t="s">
        <v>1374</v>
      </c>
      <c r="W82" s="28" t="s">
        <v>579</v>
      </c>
      <c r="X82" s="29" t="s">
        <v>309</v>
      </c>
      <c r="Y82" s="29">
        <v>58</v>
      </c>
    </row>
    <row r="83" spans="1:25" ht="15.75">
      <c r="A83" s="7"/>
      <c r="B83" s="6"/>
      <c r="D83" s="22" t="s">
        <v>66</v>
      </c>
      <c r="F83" s="28" t="s">
        <v>580</v>
      </c>
      <c r="G83" s="29" t="s">
        <v>309</v>
      </c>
      <c r="H83" s="29">
        <v>120</v>
      </c>
      <c r="J83" s="22"/>
      <c r="M83" s="18"/>
      <c r="N83" s="18"/>
      <c r="P83" s="22"/>
      <c r="R83" s="308" t="s">
        <v>1375</v>
      </c>
      <c r="W83" s="28" t="s">
        <v>580</v>
      </c>
      <c r="X83" s="29" t="s">
        <v>309</v>
      </c>
      <c r="Y83" s="29">
        <v>66</v>
      </c>
    </row>
    <row r="84" spans="1:25" ht="15.75">
      <c r="A84" s="7"/>
      <c r="B84" s="6"/>
      <c r="D84" s="22" t="s">
        <v>245</v>
      </c>
      <c r="F84" s="28" t="s">
        <v>581</v>
      </c>
      <c r="G84" s="29" t="s">
        <v>309</v>
      </c>
      <c r="H84" s="29">
        <v>140</v>
      </c>
      <c r="J84" s="22"/>
      <c r="P84" s="22"/>
      <c r="R84" s="308" t="s">
        <v>1376</v>
      </c>
      <c r="W84" s="28" t="s">
        <v>581</v>
      </c>
      <c r="X84" s="29" t="s">
        <v>309</v>
      </c>
      <c r="Y84" s="29">
        <v>59</v>
      </c>
    </row>
    <row r="85" spans="1:25" ht="15.75">
      <c r="A85" s="7"/>
      <c r="B85" s="6"/>
      <c r="D85" s="22" t="s">
        <v>7</v>
      </c>
      <c r="F85" s="28" t="s">
        <v>713</v>
      </c>
      <c r="G85" s="30" t="s">
        <v>309</v>
      </c>
      <c r="H85" s="29">
        <v>100</v>
      </c>
      <c r="J85" s="22"/>
      <c r="P85" s="22"/>
      <c r="R85" s="308" t="s">
        <v>1377</v>
      </c>
      <c r="W85" s="28" t="s">
        <v>713</v>
      </c>
      <c r="X85" s="29" t="s">
        <v>309</v>
      </c>
      <c r="Y85" s="29">
        <v>56</v>
      </c>
    </row>
    <row r="86" spans="1:25" ht="15.75">
      <c r="A86" s="5"/>
      <c r="B86" s="6"/>
      <c r="D86" s="22" t="s">
        <v>68</v>
      </c>
      <c r="F86" s="28" t="s">
        <v>582</v>
      </c>
      <c r="G86" s="30" t="s">
        <v>309</v>
      </c>
      <c r="H86" s="29">
        <v>70</v>
      </c>
      <c r="J86" s="22"/>
      <c r="M86" s="19"/>
      <c r="N86" s="19"/>
      <c r="P86" s="22"/>
      <c r="R86" s="308" t="s">
        <v>1378</v>
      </c>
      <c r="W86" s="28" t="s">
        <v>582</v>
      </c>
      <c r="X86" s="29" t="s">
        <v>309</v>
      </c>
      <c r="Y86" s="29">
        <v>56</v>
      </c>
    </row>
    <row r="87" spans="1:25" ht="15.75">
      <c r="A87" s="7"/>
      <c r="B87" s="6"/>
      <c r="D87" s="22" t="s">
        <v>69</v>
      </c>
      <c r="F87" s="28" t="s">
        <v>583</v>
      </c>
      <c r="G87" s="30" t="s">
        <v>309</v>
      </c>
      <c r="H87" s="29">
        <v>130</v>
      </c>
      <c r="J87" s="22"/>
      <c r="M87" s="19"/>
      <c r="N87" s="19"/>
      <c r="P87" s="22"/>
      <c r="R87" s="308" t="s">
        <v>1379</v>
      </c>
      <c r="W87" s="28" t="s">
        <v>583</v>
      </c>
      <c r="X87" s="29" t="s">
        <v>309</v>
      </c>
      <c r="Y87" s="29">
        <v>75</v>
      </c>
    </row>
    <row r="88" spans="1:25" ht="15.75">
      <c r="A88" s="7"/>
      <c r="B88" s="6"/>
      <c r="D88" s="22" t="s">
        <v>70</v>
      </c>
      <c r="F88" s="28" t="s">
        <v>584</v>
      </c>
      <c r="G88" s="29" t="s">
        <v>309</v>
      </c>
      <c r="H88" s="29">
        <v>120</v>
      </c>
      <c r="J88" s="22"/>
      <c r="P88" s="22"/>
      <c r="R88" s="308" t="s">
        <v>1380</v>
      </c>
      <c r="W88" s="28" t="s">
        <v>584</v>
      </c>
      <c r="X88" s="29" t="s">
        <v>309</v>
      </c>
      <c r="Y88" s="29">
        <v>67</v>
      </c>
    </row>
    <row r="89" spans="1:25">
      <c r="A89" s="7"/>
      <c r="B89" s="8"/>
      <c r="D89" s="22" t="s">
        <v>71</v>
      </c>
      <c r="F89" s="28" t="s">
        <v>585</v>
      </c>
      <c r="G89" s="29" t="s">
        <v>309</v>
      </c>
      <c r="H89" s="29">
        <v>120</v>
      </c>
      <c r="J89" s="22"/>
      <c r="P89" s="22"/>
      <c r="W89" s="28" t="s">
        <v>585</v>
      </c>
      <c r="X89" s="29" t="s">
        <v>309</v>
      </c>
      <c r="Y89" s="29">
        <v>67</v>
      </c>
    </row>
    <row r="90" spans="1:25">
      <c r="A90" s="7"/>
      <c r="B90" s="11"/>
      <c r="D90" s="22" t="s">
        <v>72</v>
      </c>
      <c r="F90" s="28" t="s">
        <v>586</v>
      </c>
      <c r="G90" s="29" t="s">
        <v>309</v>
      </c>
      <c r="H90" s="29">
        <v>120</v>
      </c>
      <c r="J90" s="22"/>
      <c r="P90" s="22"/>
      <c r="W90" s="28" t="s">
        <v>586</v>
      </c>
      <c r="X90" s="29" t="s">
        <v>309</v>
      </c>
      <c r="Y90" s="29">
        <v>67</v>
      </c>
    </row>
    <row r="91" spans="1:25">
      <c r="A91" s="5"/>
      <c r="B91" s="8"/>
      <c r="D91" s="22" t="s">
        <v>20</v>
      </c>
      <c r="F91" s="28" t="s">
        <v>587</v>
      </c>
      <c r="G91" s="29" t="s">
        <v>309</v>
      </c>
      <c r="H91" s="29">
        <v>90</v>
      </c>
      <c r="J91" s="22"/>
      <c r="P91" s="22"/>
      <c r="W91" s="28" t="s">
        <v>587</v>
      </c>
      <c r="X91" s="29" t="s">
        <v>309</v>
      </c>
      <c r="Y91" s="29">
        <v>65</v>
      </c>
    </row>
    <row r="92" spans="1:25" ht="24" customHeight="1">
      <c r="A92" s="5"/>
      <c r="B92" s="6"/>
      <c r="D92" s="22" t="s">
        <v>73</v>
      </c>
      <c r="F92" s="28" t="s">
        <v>588</v>
      </c>
      <c r="G92" s="29" t="s">
        <v>309</v>
      </c>
      <c r="H92" s="29">
        <v>150</v>
      </c>
      <c r="J92" s="22"/>
      <c r="P92" s="22"/>
      <c r="W92" s="28" t="s">
        <v>588</v>
      </c>
      <c r="X92" s="29" t="s">
        <v>309</v>
      </c>
      <c r="Y92" s="29">
        <v>86</v>
      </c>
    </row>
    <row r="93" spans="1:25">
      <c r="A93" s="5"/>
      <c r="B93" s="6"/>
      <c r="D93" s="22" t="s">
        <v>74</v>
      </c>
      <c r="F93" s="28" t="s">
        <v>589</v>
      </c>
      <c r="G93" s="29" t="s">
        <v>309</v>
      </c>
      <c r="H93" s="29">
        <v>120</v>
      </c>
      <c r="J93" s="22"/>
      <c r="P93" s="22"/>
      <c r="W93" s="28" t="s">
        <v>589</v>
      </c>
      <c r="X93" s="29" t="s">
        <v>309</v>
      </c>
      <c r="Y93" s="29">
        <v>85</v>
      </c>
    </row>
    <row r="94" spans="1:25">
      <c r="A94" s="5"/>
      <c r="B94" s="6"/>
      <c r="D94" s="22" t="s">
        <v>75</v>
      </c>
      <c r="F94" s="28" t="s">
        <v>590</v>
      </c>
      <c r="G94" s="29" t="s">
        <v>309</v>
      </c>
      <c r="H94" s="29">
        <v>100</v>
      </c>
      <c r="J94" s="22"/>
      <c r="P94" s="22"/>
      <c r="W94" s="28" t="s">
        <v>590</v>
      </c>
      <c r="X94" s="29" t="s">
        <v>309</v>
      </c>
      <c r="Y94" s="29">
        <v>76</v>
      </c>
    </row>
    <row r="95" spans="1:25" ht="46.5" customHeight="1">
      <c r="A95" s="5"/>
      <c r="B95" s="6"/>
      <c r="D95" s="22" t="s">
        <v>76</v>
      </c>
      <c r="F95" s="28" t="s">
        <v>591</v>
      </c>
      <c r="G95" s="29" t="s">
        <v>309</v>
      </c>
      <c r="H95" s="29">
        <v>170</v>
      </c>
      <c r="J95" s="22"/>
      <c r="P95" s="22"/>
      <c r="W95" s="28" t="s">
        <v>591</v>
      </c>
      <c r="X95" s="29" t="s">
        <v>309</v>
      </c>
      <c r="Y95" s="29">
        <v>65</v>
      </c>
    </row>
    <row r="96" spans="1:25">
      <c r="A96" s="7"/>
      <c r="B96" s="6"/>
      <c r="D96" s="22" t="s">
        <v>77</v>
      </c>
      <c r="F96" s="28" t="s">
        <v>592</v>
      </c>
      <c r="G96" s="29" t="s">
        <v>309</v>
      </c>
      <c r="H96" s="29">
        <v>180</v>
      </c>
      <c r="J96" s="22"/>
      <c r="P96" s="22"/>
      <c r="W96" s="28" t="s">
        <v>592</v>
      </c>
      <c r="X96" s="29" t="s">
        <v>309</v>
      </c>
      <c r="Y96" s="29">
        <v>66</v>
      </c>
    </row>
    <row r="97" spans="1:25">
      <c r="A97" s="5"/>
      <c r="B97" s="6"/>
      <c r="D97" s="22" t="s">
        <v>78</v>
      </c>
      <c r="F97" s="28" t="s">
        <v>593</v>
      </c>
      <c r="G97" s="29" t="s">
        <v>309</v>
      </c>
      <c r="H97" s="29">
        <v>90</v>
      </c>
      <c r="J97" s="22"/>
      <c r="P97" s="22"/>
      <c r="W97" s="28" t="s">
        <v>593</v>
      </c>
      <c r="X97" s="29" t="s">
        <v>309</v>
      </c>
      <c r="Y97" s="29">
        <v>63</v>
      </c>
    </row>
    <row r="98" spans="1:25">
      <c r="A98" s="7"/>
      <c r="B98" s="8"/>
      <c r="D98" s="22" t="s">
        <v>79</v>
      </c>
      <c r="F98" s="28" t="s">
        <v>594</v>
      </c>
      <c r="G98" s="29" t="s">
        <v>309</v>
      </c>
      <c r="H98" s="29">
        <v>110</v>
      </c>
      <c r="J98" s="22"/>
      <c r="P98" s="22"/>
      <c r="W98" s="28" t="s">
        <v>594</v>
      </c>
      <c r="X98" s="29" t="s">
        <v>309</v>
      </c>
      <c r="Y98" s="29">
        <v>74</v>
      </c>
    </row>
    <row r="99" spans="1:25">
      <c r="A99" s="5"/>
      <c r="B99" s="6"/>
      <c r="D99" s="22" t="s">
        <v>80</v>
      </c>
      <c r="F99" s="28" t="s">
        <v>595</v>
      </c>
      <c r="G99" s="29" t="s">
        <v>309</v>
      </c>
      <c r="H99" s="29">
        <v>100</v>
      </c>
      <c r="J99" s="22"/>
      <c r="P99" s="22"/>
      <c r="W99" s="28" t="s">
        <v>595</v>
      </c>
      <c r="X99" s="29" t="s">
        <v>309</v>
      </c>
      <c r="Y99" s="29">
        <v>65</v>
      </c>
    </row>
    <row r="100" spans="1:25">
      <c r="A100" s="7"/>
      <c r="B100" s="6"/>
      <c r="D100" s="22" t="s">
        <v>81</v>
      </c>
      <c r="F100" s="28" t="s">
        <v>596</v>
      </c>
      <c r="G100" s="30" t="s">
        <v>309</v>
      </c>
      <c r="H100" s="29">
        <v>120</v>
      </c>
      <c r="J100" s="22"/>
      <c r="P100" s="22"/>
      <c r="W100" s="28" t="s">
        <v>596</v>
      </c>
      <c r="X100" s="29" t="s">
        <v>309</v>
      </c>
      <c r="Y100" s="29">
        <v>59</v>
      </c>
    </row>
    <row r="101" spans="1:25">
      <c r="A101" s="5"/>
      <c r="B101" s="6"/>
      <c r="D101" s="22" t="s">
        <v>82</v>
      </c>
      <c r="F101" s="28" t="s">
        <v>597</v>
      </c>
      <c r="G101" s="30" t="s">
        <v>309</v>
      </c>
      <c r="H101" s="29">
        <v>100</v>
      </c>
      <c r="J101" s="22"/>
      <c r="O101" s="18"/>
      <c r="P101" s="22"/>
      <c r="W101" s="28" t="s">
        <v>597</v>
      </c>
      <c r="X101" s="29" t="s">
        <v>309</v>
      </c>
      <c r="Y101" s="29">
        <v>64</v>
      </c>
    </row>
    <row r="102" spans="1:25" s="18" customFormat="1">
      <c r="A102" s="5"/>
      <c r="B102" s="8"/>
      <c r="D102" s="22" t="s">
        <v>83</v>
      </c>
      <c r="F102" s="28" t="s">
        <v>714</v>
      </c>
      <c r="G102" s="29" t="s">
        <v>309</v>
      </c>
      <c r="H102" s="29">
        <v>120</v>
      </c>
      <c r="J102" s="22"/>
      <c r="L102"/>
      <c r="M102"/>
      <c r="N102"/>
      <c r="O102"/>
      <c r="P102" s="22"/>
      <c r="R102"/>
      <c r="T102"/>
      <c r="W102" s="28" t="s">
        <v>714</v>
      </c>
      <c r="X102" s="29" t="s">
        <v>309</v>
      </c>
      <c r="Y102" s="29">
        <v>55</v>
      </c>
    </row>
    <row r="103" spans="1:25">
      <c r="A103" s="7"/>
      <c r="B103" s="6"/>
      <c r="D103" s="22" t="s">
        <v>84</v>
      </c>
      <c r="F103" s="28" t="s">
        <v>598</v>
      </c>
      <c r="G103" s="29" t="s">
        <v>309</v>
      </c>
      <c r="H103" s="29">
        <v>65</v>
      </c>
      <c r="J103" s="22"/>
      <c r="P103" s="22"/>
      <c r="R103" s="18"/>
      <c r="T103" s="18"/>
      <c r="W103" s="28" t="s">
        <v>598</v>
      </c>
      <c r="X103" s="29" t="s">
        <v>309</v>
      </c>
      <c r="Y103" s="29">
        <v>55</v>
      </c>
    </row>
    <row r="104" spans="1:25">
      <c r="A104" s="7"/>
      <c r="B104" s="6"/>
      <c r="D104" s="22" t="s">
        <v>85</v>
      </c>
      <c r="F104" s="28" t="s">
        <v>599</v>
      </c>
      <c r="G104" s="29" t="s">
        <v>309</v>
      </c>
      <c r="H104" s="29">
        <v>100</v>
      </c>
      <c r="J104" s="22"/>
      <c r="P104" s="22"/>
      <c r="W104" s="28" t="s">
        <v>599</v>
      </c>
      <c r="X104" s="29" t="s">
        <v>309</v>
      </c>
      <c r="Y104" s="29">
        <v>61</v>
      </c>
    </row>
    <row r="105" spans="1:25">
      <c r="A105" s="7"/>
      <c r="B105" s="6"/>
      <c r="D105" s="22" t="s">
        <v>86</v>
      </c>
      <c r="F105" s="28" t="s">
        <v>600</v>
      </c>
      <c r="G105" s="29" t="s">
        <v>309</v>
      </c>
      <c r="H105" s="29">
        <v>115</v>
      </c>
      <c r="I105" s="18"/>
      <c r="J105" s="22"/>
      <c r="O105" s="18"/>
      <c r="P105" s="22"/>
      <c r="W105" s="28" t="s">
        <v>600</v>
      </c>
      <c r="X105" s="29" t="s">
        <v>309</v>
      </c>
      <c r="Y105" s="29">
        <v>78</v>
      </c>
    </row>
    <row r="106" spans="1:25" s="18" customFormat="1">
      <c r="A106" s="5"/>
      <c r="B106" s="8"/>
      <c r="D106" s="22" t="s">
        <v>87</v>
      </c>
      <c r="F106" s="28" t="s">
        <v>601</v>
      </c>
      <c r="G106" s="29" t="s">
        <v>309</v>
      </c>
      <c r="H106" s="29">
        <v>60</v>
      </c>
      <c r="I106"/>
      <c r="J106" s="22"/>
      <c r="L106"/>
      <c r="M106"/>
      <c r="N106"/>
      <c r="O106"/>
      <c r="P106" s="22"/>
      <c r="R106"/>
      <c r="T106"/>
      <c r="W106" s="28" t="s">
        <v>601</v>
      </c>
      <c r="X106" s="29" t="s">
        <v>309</v>
      </c>
      <c r="Y106" s="29">
        <v>73</v>
      </c>
    </row>
    <row r="107" spans="1:25">
      <c r="A107" s="7"/>
      <c r="B107" s="6"/>
      <c r="D107" s="22" t="s">
        <v>88</v>
      </c>
      <c r="F107" s="28" t="s">
        <v>602</v>
      </c>
      <c r="G107" s="29" t="s">
        <v>309</v>
      </c>
      <c r="H107" s="29">
        <v>100</v>
      </c>
      <c r="J107" s="22"/>
      <c r="P107" s="22"/>
      <c r="R107" s="18"/>
      <c r="T107" s="18"/>
      <c r="W107" s="28" t="s">
        <v>602</v>
      </c>
      <c r="X107" s="29" t="s">
        <v>309</v>
      </c>
      <c r="Y107" s="29">
        <v>70</v>
      </c>
    </row>
    <row r="108" spans="1:25">
      <c r="A108" s="7"/>
      <c r="B108" s="6"/>
      <c r="D108" s="22" t="s">
        <v>89</v>
      </c>
      <c r="F108" s="28" t="s">
        <v>715</v>
      </c>
      <c r="G108" s="30" t="s">
        <v>309</v>
      </c>
      <c r="H108" s="29">
        <v>130</v>
      </c>
      <c r="I108" s="19"/>
      <c r="J108" s="22"/>
      <c r="O108" s="19"/>
      <c r="P108" s="22"/>
      <c r="W108" s="28" t="s">
        <v>715</v>
      </c>
      <c r="X108" s="29" t="s">
        <v>309</v>
      </c>
      <c r="Y108" s="29">
        <v>57</v>
      </c>
    </row>
    <row r="109" spans="1:25" s="19" customFormat="1">
      <c r="A109" s="5"/>
      <c r="B109" s="6"/>
      <c r="D109" s="22" t="s">
        <v>90</v>
      </c>
      <c r="F109" s="28" t="s">
        <v>446</v>
      </c>
      <c r="G109" s="30" t="s">
        <v>309</v>
      </c>
      <c r="H109" s="29">
        <v>115</v>
      </c>
      <c r="J109" s="22"/>
      <c r="L109"/>
      <c r="M109"/>
      <c r="N109"/>
      <c r="P109" s="22"/>
      <c r="R109"/>
      <c r="T109"/>
      <c r="W109" s="28" t="s">
        <v>446</v>
      </c>
      <c r="X109" s="29" t="s">
        <v>309</v>
      </c>
      <c r="Y109" s="29">
        <v>57</v>
      </c>
    </row>
    <row r="110" spans="1:25" s="19" customFormat="1">
      <c r="A110" s="5"/>
      <c r="B110" s="6"/>
      <c r="D110" s="22" t="s">
        <v>91</v>
      </c>
      <c r="F110" s="28" t="s">
        <v>603</v>
      </c>
      <c r="G110" s="29" t="s">
        <v>309</v>
      </c>
      <c r="H110" s="29">
        <v>150</v>
      </c>
      <c r="I110"/>
      <c r="J110" s="22"/>
      <c r="L110"/>
      <c r="M110"/>
      <c r="N110"/>
      <c r="O110"/>
      <c r="P110" s="22"/>
      <c r="W110" s="28" t="s">
        <v>603</v>
      </c>
      <c r="X110" s="29" t="s">
        <v>309</v>
      </c>
      <c r="Y110" s="29">
        <v>71</v>
      </c>
    </row>
    <row r="111" spans="1:25">
      <c r="A111" s="5"/>
      <c r="B111" s="6"/>
      <c r="D111" s="22" t="s">
        <v>92</v>
      </c>
      <c r="F111" s="28" t="s">
        <v>604</v>
      </c>
      <c r="G111" s="29" t="s">
        <v>310</v>
      </c>
      <c r="H111" s="29">
        <v>90</v>
      </c>
      <c r="J111" s="22"/>
      <c r="P111" s="22"/>
      <c r="R111" s="19"/>
      <c r="T111" s="19"/>
      <c r="W111" s="28" t="s">
        <v>604</v>
      </c>
      <c r="X111" s="29" t="s">
        <v>309</v>
      </c>
      <c r="Y111" s="29">
        <v>61</v>
      </c>
    </row>
    <row r="112" spans="1:25">
      <c r="A112" s="5"/>
      <c r="B112" s="6"/>
      <c r="D112" s="22" t="s">
        <v>93</v>
      </c>
      <c r="F112" s="28" t="s">
        <v>605</v>
      </c>
      <c r="G112" s="29" t="s">
        <v>309</v>
      </c>
      <c r="H112" s="29">
        <v>100</v>
      </c>
      <c r="J112" s="22"/>
      <c r="P112" s="22"/>
      <c r="W112" s="28" t="s">
        <v>605</v>
      </c>
      <c r="X112" s="29" t="s">
        <v>309</v>
      </c>
      <c r="Y112" s="29">
        <v>63</v>
      </c>
    </row>
    <row r="113" spans="1:25">
      <c r="A113" s="7"/>
      <c r="B113" s="11"/>
      <c r="D113" s="22" t="s">
        <v>94</v>
      </c>
      <c r="F113" s="28" t="s">
        <v>606</v>
      </c>
      <c r="G113" s="29" t="s">
        <v>309</v>
      </c>
      <c r="H113" s="29">
        <v>120</v>
      </c>
      <c r="J113" s="22"/>
      <c r="P113" s="22"/>
      <c r="W113" s="28" t="s">
        <v>606</v>
      </c>
      <c r="X113" s="29" t="s">
        <v>309</v>
      </c>
      <c r="Y113" s="29">
        <v>67</v>
      </c>
    </row>
    <row r="114" spans="1:25">
      <c r="A114" s="3"/>
      <c r="B114" s="6"/>
      <c r="D114" s="22" t="s">
        <v>95</v>
      </c>
      <c r="F114" s="28" t="s">
        <v>607</v>
      </c>
      <c r="G114" s="29" t="s">
        <v>309</v>
      </c>
      <c r="H114" s="29">
        <v>120</v>
      </c>
      <c r="J114" s="22"/>
      <c r="P114" s="22"/>
      <c r="W114" s="28" t="s">
        <v>607</v>
      </c>
      <c r="X114" s="29" t="s">
        <v>309</v>
      </c>
      <c r="Y114" s="29">
        <v>64</v>
      </c>
    </row>
    <row r="115" spans="1:25">
      <c r="A115" s="5"/>
      <c r="B115" s="8"/>
      <c r="D115" s="22" t="s">
        <v>96</v>
      </c>
      <c r="F115" s="28" t="s">
        <v>608</v>
      </c>
      <c r="G115" s="29" t="s">
        <v>309</v>
      </c>
      <c r="H115" s="29">
        <v>100</v>
      </c>
      <c r="J115" s="22"/>
      <c r="P115" s="22"/>
      <c r="W115" s="28" t="s">
        <v>608</v>
      </c>
      <c r="X115" s="29" t="s">
        <v>309</v>
      </c>
      <c r="Y115" s="29">
        <v>67</v>
      </c>
    </row>
    <row r="116" spans="1:25">
      <c r="A116" s="7"/>
      <c r="B116" s="6"/>
      <c r="D116" s="22" t="s">
        <v>97</v>
      </c>
      <c r="F116" s="28" t="s">
        <v>609</v>
      </c>
      <c r="G116" s="29" t="s">
        <v>309</v>
      </c>
      <c r="H116" s="29">
        <v>150</v>
      </c>
      <c r="J116" s="22"/>
      <c r="P116" s="22"/>
      <c r="W116" s="28" t="s">
        <v>609</v>
      </c>
      <c r="X116" s="29" t="s">
        <v>309</v>
      </c>
      <c r="Y116" s="29">
        <v>60</v>
      </c>
    </row>
    <row r="117" spans="1:25">
      <c r="A117" s="5"/>
      <c r="B117" s="6"/>
      <c r="D117" s="22" t="s">
        <v>98</v>
      </c>
      <c r="F117" s="28" t="s">
        <v>610</v>
      </c>
      <c r="G117" s="29" t="s">
        <v>309</v>
      </c>
      <c r="H117" s="29">
        <v>90</v>
      </c>
      <c r="J117" s="22"/>
      <c r="P117" s="22"/>
      <c r="W117" s="28" t="s">
        <v>610</v>
      </c>
      <c r="X117" s="29" t="s">
        <v>309</v>
      </c>
      <c r="Y117" s="29">
        <v>66</v>
      </c>
    </row>
    <row r="118" spans="1:25">
      <c r="A118" s="7"/>
      <c r="B118" s="6"/>
      <c r="D118" s="22" t="s">
        <v>99</v>
      </c>
      <c r="F118" s="28" t="s">
        <v>611</v>
      </c>
      <c r="G118" s="29" t="s">
        <v>309</v>
      </c>
      <c r="H118" s="29">
        <v>120</v>
      </c>
      <c r="J118" s="22"/>
      <c r="P118" s="22"/>
      <c r="W118" s="28" t="s">
        <v>611</v>
      </c>
      <c r="X118" s="29" t="s">
        <v>309</v>
      </c>
      <c r="Y118" s="29">
        <v>60</v>
      </c>
    </row>
    <row r="119" spans="1:25">
      <c r="A119" s="7"/>
      <c r="B119" s="6"/>
      <c r="D119" s="22" t="s">
        <v>100</v>
      </c>
      <c r="F119" s="28" t="s">
        <v>612</v>
      </c>
      <c r="G119" s="29" t="s">
        <v>309</v>
      </c>
      <c r="H119" s="29">
        <v>140</v>
      </c>
      <c r="J119" s="22"/>
      <c r="P119" s="22"/>
      <c r="W119" s="28" t="s">
        <v>612</v>
      </c>
      <c r="X119" s="29" t="s">
        <v>309</v>
      </c>
      <c r="Y119" s="29">
        <v>70</v>
      </c>
    </row>
    <row r="120" spans="1:25">
      <c r="A120" s="7"/>
      <c r="B120" s="6"/>
      <c r="D120" s="22" t="s">
        <v>101</v>
      </c>
      <c r="F120" s="28" t="s">
        <v>613</v>
      </c>
      <c r="G120" s="29" t="s">
        <v>309</v>
      </c>
      <c r="H120" s="29">
        <v>100</v>
      </c>
      <c r="J120" s="22"/>
      <c r="P120" s="22"/>
      <c r="W120" s="28" t="s">
        <v>613</v>
      </c>
      <c r="X120" s="29" t="s">
        <v>309</v>
      </c>
      <c r="Y120" s="29">
        <v>67</v>
      </c>
    </row>
    <row r="121" spans="1:25">
      <c r="A121" s="7"/>
      <c r="B121" s="8"/>
      <c r="D121" s="22" t="s">
        <v>102</v>
      </c>
      <c r="F121" s="28" t="s">
        <v>614</v>
      </c>
      <c r="G121" s="29" t="s">
        <v>309</v>
      </c>
      <c r="H121" s="29">
        <v>100</v>
      </c>
      <c r="J121" s="22"/>
      <c r="P121" s="22"/>
      <c r="W121" s="28" t="s">
        <v>614</v>
      </c>
      <c r="X121" s="29" t="s">
        <v>309</v>
      </c>
      <c r="Y121" s="29">
        <v>61</v>
      </c>
    </row>
    <row r="122" spans="1:25">
      <c r="A122" s="7"/>
      <c r="B122" s="6"/>
      <c r="D122" s="22" t="s">
        <v>103</v>
      </c>
      <c r="F122" s="28" t="s">
        <v>615</v>
      </c>
      <c r="G122" s="29" t="s">
        <v>309</v>
      </c>
      <c r="H122" s="29">
        <v>120</v>
      </c>
      <c r="J122" s="22"/>
      <c r="P122" s="22"/>
      <c r="W122" s="28" t="s">
        <v>615</v>
      </c>
      <c r="X122" s="29" t="s">
        <v>309</v>
      </c>
      <c r="Y122" s="29">
        <v>58</v>
      </c>
    </row>
    <row r="123" spans="1:25">
      <c r="A123" s="5"/>
      <c r="B123" s="6"/>
      <c r="D123" s="22" t="s">
        <v>104</v>
      </c>
      <c r="F123" s="28" t="s">
        <v>616</v>
      </c>
      <c r="G123" s="29" t="s">
        <v>309</v>
      </c>
      <c r="H123" s="29">
        <v>100</v>
      </c>
      <c r="J123" s="22"/>
      <c r="P123" s="22"/>
      <c r="W123" s="28" t="s">
        <v>616</v>
      </c>
      <c r="X123" s="29" t="s">
        <v>309</v>
      </c>
      <c r="Y123" s="29">
        <v>64</v>
      </c>
    </row>
    <row r="124" spans="1:25">
      <c r="A124" s="7"/>
      <c r="B124" s="8"/>
      <c r="D124" s="22" t="s">
        <v>105</v>
      </c>
      <c r="F124" s="28" t="s">
        <v>617</v>
      </c>
      <c r="G124" s="31" t="s">
        <v>309</v>
      </c>
      <c r="H124" s="29">
        <v>100</v>
      </c>
      <c r="J124" s="22"/>
      <c r="P124" s="22"/>
      <c r="W124" s="28" t="s">
        <v>617</v>
      </c>
      <c r="X124" s="29" t="s">
        <v>309</v>
      </c>
      <c r="Y124" s="29">
        <v>68</v>
      </c>
    </row>
    <row r="125" spans="1:25">
      <c r="A125" s="5"/>
      <c r="B125" s="6"/>
      <c r="D125" s="22" t="s">
        <v>106</v>
      </c>
      <c r="F125" s="28" t="s">
        <v>716</v>
      </c>
      <c r="G125" s="31" t="s">
        <v>309</v>
      </c>
      <c r="H125" s="29">
        <v>90</v>
      </c>
      <c r="J125" s="22"/>
      <c r="P125" s="22"/>
      <c r="W125" s="28" t="s">
        <v>716</v>
      </c>
      <c r="X125" s="29" t="s">
        <v>309</v>
      </c>
      <c r="Y125" s="29">
        <v>53</v>
      </c>
    </row>
    <row r="126" spans="1:25">
      <c r="A126" s="7"/>
      <c r="B126" s="6"/>
      <c r="D126" s="22" t="s">
        <v>107</v>
      </c>
      <c r="F126" s="28" t="s">
        <v>618</v>
      </c>
      <c r="G126" s="31" t="s">
        <v>309</v>
      </c>
      <c r="H126" s="29">
        <v>50</v>
      </c>
      <c r="J126" s="22"/>
      <c r="P126" s="22"/>
      <c r="W126" s="28" t="s">
        <v>618</v>
      </c>
      <c r="X126" s="29" t="s">
        <v>309</v>
      </c>
      <c r="Y126" s="29">
        <v>53</v>
      </c>
    </row>
    <row r="127" spans="1:25">
      <c r="A127" s="5"/>
      <c r="B127" s="6"/>
      <c r="D127" s="22" t="s">
        <v>108</v>
      </c>
      <c r="F127" s="28" t="s">
        <v>619</v>
      </c>
      <c r="G127" s="29" t="s">
        <v>309</v>
      </c>
      <c r="H127" s="29">
        <v>150</v>
      </c>
      <c r="J127" s="22"/>
      <c r="P127" s="22"/>
      <c r="W127" s="28" t="s">
        <v>619</v>
      </c>
      <c r="X127" s="29" t="s">
        <v>309</v>
      </c>
      <c r="Y127" s="29">
        <v>65</v>
      </c>
    </row>
    <row r="128" spans="1:25">
      <c r="A128" s="7"/>
      <c r="B128" s="6"/>
      <c r="D128" s="22" t="s">
        <v>109</v>
      </c>
      <c r="F128" s="28" t="s">
        <v>620</v>
      </c>
      <c r="G128" s="29" t="s">
        <v>309</v>
      </c>
      <c r="H128" s="29">
        <v>90</v>
      </c>
      <c r="J128" s="22"/>
      <c r="P128" s="22"/>
      <c r="W128" s="28" t="s">
        <v>620</v>
      </c>
      <c r="X128" s="29" t="s">
        <v>309</v>
      </c>
      <c r="Y128" s="29">
        <v>59</v>
      </c>
    </row>
    <row r="129" spans="1:25">
      <c r="A129" s="7"/>
      <c r="B129" s="8"/>
      <c r="D129" s="22" t="s">
        <v>110</v>
      </c>
      <c r="F129" s="28" t="s">
        <v>621</v>
      </c>
      <c r="G129" s="29" t="s">
        <v>309</v>
      </c>
      <c r="H129" s="29">
        <v>80</v>
      </c>
      <c r="J129" s="22"/>
      <c r="P129" s="22"/>
      <c r="W129" s="28" t="s">
        <v>621</v>
      </c>
      <c r="X129" s="29" t="s">
        <v>309</v>
      </c>
      <c r="Y129" s="29">
        <v>65</v>
      </c>
    </row>
    <row r="130" spans="1:25">
      <c r="A130" s="5"/>
      <c r="B130" s="6"/>
      <c r="D130" s="22" t="s">
        <v>111</v>
      </c>
      <c r="F130" s="28" t="s">
        <v>622</v>
      </c>
      <c r="G130" s="29" t="s">
        <v>309</v>
      </c>
      <c r="H130" s="29">
        <v>140</v>
      </c>
      <c r="J130" s="22"/>
      <c r="P130" s="22"/>
      <c r="W130" s="28" t="s">
        <v>622</v>
      </c>
      <c r="X130" s="29" t="s">
        <v>309</v>
      </c>
      <c r="Y130" s="29">
        <v>61</v>
      </c>
    </row>
    <row r="131" spans="1:25">
      <c r="A131" s="5"/>
      <c r="B131" s="8"/>
      <c r="D131" s="22" t="s">
        <v>112</v>
      </c>
      <c r="F131" s="28" t="s">
        <v>623</v>
      </c>
      <c r="G131" s="29" t="s">
        <v>309</v>
      </c>
      <c r="H131" s="29">
        <v>130</v>
      </c>
      <c r="J131" s="22"/>
      <c r="P131" s="22"/>
      <c r="W131" s="28" t="s">
        <v>623</v>
      </c>
      <c r="X131" s="29" t="s">
        <v>309</v>
      </c>
      <c r="Y131" s="29">
        <v>60</v>
      </c>
    </row>
    <row r="132" spans="1:25">
      <c r="A132" s="7"/>
      <c r="B132" s="6"/>
      <c r="D132" s="22" t="s">
        <v>113</v>
      </c>
      <c r="F132" s="28" t="s">
        <v>624</v>
      </c>
      <c r="G132" s="29" t="s">
        <v>309</v>
      </c>
      <c r="H132" s="29">
        <v>85</v>
      </c>
      <c r="J132" s="22"/>
      <c r="P132" s="22"/>
      <c r="W132" s="28" t="s">
        <v>624</v>
      </c>
      <c r="X132" s="29" t="s">
        <v>309</v>
      </c>
      <c r="Y132" s="29">
        <v>65</v>
      </c>
    </row>
    <row r="133" spans="1:25">
      <c r="A133" s="5"/>
      <c r="B133" s="4"/>
      <c r="D133" s="22" t="s">
        <v>114</v>
      </c>
      <c r="F133" s="28" t="s">
        <v>625</v>
      </c>
      <c r="G133" s="29" t="s">
        <v>309</v>
      </c>
      <c r="H133" s="29">
        <v>150</v>
      </c>
      <c r="J133" s="22"/>
      <c r="P133" s="22"/>
      <c r="W133" s="28" t="s">
        <v>625</v>
      </c>
      <c r="X133" s="29" t="s">
        <v>309</v>
      </c>
      <c r="Y133" s="29">
        <v>78</v>
      </c>
    </row>
    <row r="134" spans="1:25">
      <c r="A134" s="5"/>
      <c r="B134" s="6"/>
      <c r="D134" s="22" t="s">
        <v>115</v>
      </c>
      <c r="F134" s="28" t="s">
        <v>626</v>
      </c>
      <c r="G134" s="29" t="s">
        <v>309</v>
      </c>
      <c r="H134" s="29">
        <v>150</v>
      </c>
      <c r="J134" s="22"/>
      <c r="P134" s="22"/>
      <c r="W134" s="28" t="s">
        <v>626</v>
      </c>
      <c r="X134" s="29" t="s">
        <v>309</v>
      </c>
      <c r="Y134" s="29">
        <v>72</v>
      </c>
    </row>
    <row r="135" spans="1:25">
      <c r="A135" s="5"/>
      <c r="B135" s="6"/>
      <c r="D135" s="22" t="s">
        <v>116</v>
      </c>
      <c r="F135" s="28" t="s">
        <v>627</v>
      </c>
      <c r="G135" s="29" t="s">
        <v>310</v>
      </c>
      <c r="H135" s="29">
        <v>200</v>
      </c>
      <c r="J135" s="22"/>
      <c r="P135" s="22"/>
      <c r="W135" s="28" t="s">
        <v>627</v>
      </c>
      <c r="X135" s="29" t="s">
        <v>309</v>
      </c>
      <c r="Y135" s="29">
        <v>65</v>
      </c>
    </row>
    <row r="136" spans="1:25">
      <c r="A136" s="7"/>
      <c r="B136" s="6"/>
      <c r="D136" s="22" t="s">
        <v>117</v>
      </c>
      <c r="F136" s="28" t="s">
        <v>628</v>
      </c>
      <c r="G136" s="29" t="s">
        <v>309</v>
      </c>
      <c r="H136" s="29">
        <v>90</v>
      </c>
      <c r="J136" s="22"/>
      <c r="P136" s="22"/>
      <c r="W136" s="28" t="s">
        <v>628</v>
      </c>
      <c r="X136" s="29" t="s">
        <v>309</v>
      </c>
      <c r="Y136" s="29">
        <v>68</v>
      </c>
    </row>
    <row r="137" spans="1:25">
      <c r="A137" s="5"/>
      <c r="B137" s="6"/>
      <c r="D137" s="22" t="s">
        <v>118</v>
      </c>
      <c r="F137" s="28" t="s">
        <v>629</v>
      </c>
      <c r="G137" s="29" t="s">
        <v>309</v>
      </c>
      <c r="H137" s="29">
        <v>130</v>
      </c>
      <c r="J137" s="22"/>
      <c r="P137" s="22"/>
      <c r="W137" s="28" t="s">
        <v>629</v>
      </c>
      <c r="X137" s="29" t="s">
        <v>309</v>
      </c>
      <c r="Y137" s="29">
        <v>65</v>
      </c>
    </row>
    <row r="138" spans="1:25">
      <c r="A138" s="5"/>
      <c r="B138" s="8"/>
      <c r="D138" s="22" t="s">
        <v>119</v>
      </c>
      <c r="F138" s="28" t="s">
        <v>630</v>
      </c>
      <c r="G138" s="29" t="s">
        <v>309</v>
      </c>
      <c r="H138" s="29">
        <v>100</v>
      </c>
      <c r="J138" s="22"/>
      <c r="P138" s="22"/>
      <c r="W138" s="28" t="s">
        <v>630</v>
      </c>
      <c r="X138" s="29" t="s">
        <v>309</v>
      </c>
      <c r="Y138" s="29">
        <v>60</v>
      </c>
    </row>
    <row r="139" spans="1:25" ht="27">
      <c r="A139" s="5"/>
      <c r="B139" s="11"/>
      <c r="D139" s="22" t="s">
        <v>120</v>
      </c>
      <c r="F139" s="28" t="s">
        <v>631</v>
      </c>
      <c r="G139" s="29" t="s">
        <v>447</v>
      </c>
      <c r="H139" s="59">
        <v>1055</v>
      </c>
      <c r="J139" s="22"/>
      <c r="P139" s="22"/>
      <c r="W139" s="28" t="s">
        <v>631</v>
      </c>
      <c r="X139" s="29" t="s">
        <v>309</v>
      </c>
      <c r="Y139" s="59">
        <v>79</v>
      </c>
    </row>
    <row r="140" spans="1:25">
      <c r="A140" s="7"/>
      <c r="B140" s="8"/>
      <c r="D140" s="22" t="s">
        <v>121</v>
      </c>
      <c r="F140" s="28" t="s">
        <v>632</v>
      </c>
      <c r="G140" s="29" t="s">
        <v>309</v>
      </c>
      <c r="H140" s="29">
        <v>155</v>
      </c>
      <c r="J140" s="22"/>
      <c r="P140" s="22"/>
      <c r="W140" s="28" t="s">
        <v>632</v>
      </c>
      <c r="X140" s="29" t="s">
        <v>309</v>
      </c>
      <c r="Y140" s="29">
        <v>60</v>
      </c>
    </row>
    <row r="141" spans="1:25">
      <c r="A141" s="7"/>
      <c r="B141" s="8"/>
      <c r="D141" s="22" t="s">
        <v>122</v>
      </c>
      <c r="F141" s="28" t="s">
        <v>633</v>
      </c>
      <c r="G141" s="29" t="s">
        <v>309</v>
      </c>
      <c r="H141" s="29">
        <v>110</v>
      </c>
      <c r="J141" s="22"/>
      <c r="P141" s="22"/>
      <c r="W141" s="28" t="s">
        <v>633</v>
      </c>
      <c r="X141" s="29" t="s">
        <v>309</v>
      </c>
      <c r="Y141" s="29">
        <v>62</v>
      </c>
    </row>
    <row r="142" spans="1:25">
      <c r="A142" s="7"/>
      <c r="B142" s="8"/>
      <c r="D142" s="22" t="s">
        <v>123</v>
      </c>
      <c r="F142" s="28" t="s">
        <v>634</v>
      </c>
      <c r="G142" s="29" t="s">
        <v>309</v>
      </c>
      <c r="H142" s="29">
        <v>120</v>
      </c>
      <c r="J142" s="22"/>
      <c r="P142" s="22"/>
      <c r="W142" s="28" t="s">
        <v>634</v>
      </c>
      <c r="X142" s="29" t="s">
        <v>309</v>
      </c>
      <c r="Y142" s="29">
        <v>69</v>
      </c>
    </row>
    <row r="143" spans="1:25">
      <c r="A143" s="7"/>
      <c r="B143" s="6"/>
      <c r="D143" s="22" t="s">
        <v>124</v>
      </c>
      <c r="F143" s="28" t="s">
        <v>635</v>
      </c>
      <c r="G143" s="29" t="s">
        <v>309</v>
      </c>
      <c r="H143" s="29">
        <v>150</v>
      </c>
      <c r="J143" s="22"/>
      <c r="P143" s="22"/>
      <c r="W143" s="28" t="s">
        <v>635</v>
      </c>
      <c r="X143" s="29" t="s">
        <v>309</v>
      </c>
      <c r="Y143" s="29">
        <v>63</v>
      </c>
    </row>
    <row r="144" spans="1:25">
      <c r="A144" s="5"/>
      <c r="B144" s="8"/>
      <c r="D144" s="22" t="s">
        <v>125</v>
      </c>
      <c r="F144" s="28" t="s">
        <v>636</v>
      </c>
      <c r="G144" s="29" t="s">
        <v>309</v>
      </c>
      <c r="H144" s="29">
        <v>100</v>
      </c>
      <c r="J144" s="22"/>
      <c r="P144" s="22"/>
      <c r="W144" s="28" t="s">
        <v>636</v>
      </c>
      <c r="X144" s="29" t="s">
        <v>309</v>
      </c>
      <c r="Y144" s="29">
        <v>70</v>
      </c>
    </row>
    <row r="145" spans="1:25">
      <c r="A145" s="5"/>
      <c r="B145" s="6"/>
      <c r="D145" s="22" t="s">
        <v>126</v>
      </c>
      <c r="F145" s="28" t="s">
        <v>637</v>
      </c>
      <c r="G145" s="29" t="s">
        <v>309</v>
      </c>
      <c r="H145" s="29">
        <v>100</v>
      </c>
      <c r="J145" s="22"/>
      <c r="P145" s="22"/>
      <c r="W145" s="28" t="s">
        <v>637</v>
      </c>
      <c r="X145" s="29" t="s">
        <v>309</v>
      </c>
      <c r="Y145" s="29">
        <v>64</v>
      </c>
    </row>
    <row r="146" spans="1:25">
      <c r="A146" s="5"/>
      <c r="B146" s="6"/>
      <c r="D146" s="22" t="s">
        <v>127</v>
      </c>
      <c r="F146" s="28" t="s">
        <v>638</v>
      </c>
      <c r="G146" s="29" t="s">
        <v>309</v>
      </c>
      <c r="H146" s="29">
        <v>120</v>
      </c>
      <c r="J146" s="22"/>
      <c r="P146" s="22"/>
      <c r="W146" s="28" t="s">
        <v>638</v>
      </c>
      <c r="X146" s="29" t="s">
        <v>309</v>
      </c>
      <c r="Y146" s="29">
        <v>68</v>
      </c>
    </row>
    <row r="147" spans="1:25">
      <c r="A147" s="13"/>
      <c r="B147" s="6"/>
      <c r="D147" s="22" t="s">
        <v>128</v>
      </c>
      <c r="F147" s="28" t="s">
        <v>639</v>
      </c>
      <c r="G147" s="29" t="s">
        <v>309</v>
      </c>
      <c r="H147" s="29">
        <v>70</v>
      </c>
      <c r="J147" s="22"/>
      <c r="P147" s="22"/>
      <c r="W147" s="28" t="s">
        <v>639</v>
      </c>
      <c r="X147" s="29" t="s">
        <v>309</v>
      </c>
      <c r="Y147" s="29">
        <v>57</v>
      </c>
    </row>
    <row r="148" spans="1:25">
      <c r="A148" s="5"/>
      <c r="B148" s="6"/>
      <c r="D148" s="22" t="s">
        <v>129</v>
      </c>
      <c r="F148" s="28" t="s">
        <v>640</v>
      </c>
      <c r="G148" s="29" t="s">
        <v>309</v>
      </c>
      <c r="H148" s="29">
        <v>110</v>
      </c>
      <c r="J148" s="22"/>
      <c r="P148" s="22"/>
      <c r="W148" s="28" t="s">
        <v>640</v>
      </c>
      <c r="X148" s="29" t="s">
        <v>309</v>
      </c>
      <c r="Y148" s="29">
        <v>63</v>
      </c>
    </row>
    <row r="149" spans="1:25">
      <c r="A149" s="5"/>
      <c r="B149" s="11"/>
      <c r="D149" s="22" t="s">
        <v>130</v>
      </c>
      <c r="F149" s="28" t="s">
        <v>641</v>
      </c>
      <c r="G149" s="29" t="s">
        <v>309</v>
      </c>
      <c r="H149" s="29">
        <v>95</v>
      </c>
      <c r="J149" s="22"/>
      <c r="P149" s="22"/>
      <c r="W149" s="28" t="s">
        <v>641</v>
      </c>
      <c r="X149" s="29" t="s">
        <v>309</v>
      </c>
      <c r="Y149" s="29">
        <v>56</v>
      </c>
    </row>
    <row r="150" spans="1:25">
      <c r="A150" s="5"/>
      <c r="B150" s="6"/>
      <c r="D150" s="22" t="s">
        <v>131</v>
      </c>
      <c r="F150" s="28" t="s">
        <v>642</v>
      </c>
      <c r="G150" s="29" t="s">
        <v>309</v>
      </c>
      <c r="H150" s="29">
        <v>95</v>
      </c>
      <c r="J150" s="22"/>
      <c r="P150" s="22"/>
      <c r="W150" s="28" t="s">
        <v>642</v>
      </c>
      <c r="X150" s="29" t="s">
        <v>309</v>
      </c>
      <c r="Y150" s="29">
        <v>61</v>
      </c>
    </row>
    <row r="151" spans="1:25">
      <c r="A151" s="7"/>
      <c r="B151" s="8"/>
      <c r="D151" s="22" t="s">
        <v>132</v>
      </c>
      <c r="F151" s="28" t="s">
        <v>643</v>
      </c>
      <c r="G151" s="29" t="s">
        <v>309</v>
      </c>
      <c r="H151" s="29">
        <v>170</v>
      </c>
      <c r="J151" s="22"/>
      <c r="P151" s="22"/>
      <c r="W151" s="28" t="s">
        <v>643</v>
      </c>
      <c r="X151" s="29" t="s">
        <v>309</v>
      </c>
      <c r="Y151" s="29">
        <v>72</v>
      </c>
    </row>
    <row r="152" spans="1:25">
      <c r="A152" s="5"/>
      <c r="B152" s="8"/>
      <c r="D152" s="22" t="s">
        <v>246</v>
      </c>
      <c r="F152" s="28" t="s">
        <v>644</v>
      </c>
      <c r="G152" s="29" t="s">
        <v>309</v>
      </c>
      <c r="H152" s="29">
        <v>120</v>
      </c>
      <c r="J152" s="22"/>
      <c r="P152" s="22"/>
      <c r="W152" s="28" t="s">
        <v>644</v>
      </c>
      <c r="X152" s="29" t="s">
        <v>309</v>
      </c>
      <c r="Y152" s="29">
        <v>72</v>
      </c>
    </row>
    <row r="153" spans="1:25">
      <c r="A153" s="5"/>
      <c r="B153" s="4"/>
      <c r="D153" s="22" t="s">
        <v>133</v>
      </c>
      <c r="F153" s="28" t="s">
        <v>645</v>
      </c>
      <c r="G153" s="29" t="s">
        <v>309</v>
      </c>
      <c r="H153" s="29">
        <v>130</v>
      </c>
      <c r="J153" s="22"/>
      <c r="P153" s="22"/>
      <c r="W153" s="28" t="s">
        <v>645</v>
      </c>
      <c r="X153" s="29" t="s">
        <v>309</v>
      </c>
      <c r="Y153" s="29">
        <v>56</v>
      </c>
    </row>
    <row r="154" spans="1:25">
      <c r="A154" s="13"/>
      <c r="B154" s="8"/>
      <c r="D154" s="22" t="s">
        <v>134</v>
      </c>
      <c r="F154" s="28" t="s">
        <v>646</v>
      </c>
      <c r="G154" s="29" t="s">
        <v>309</v>
      </c>
      <c r="H154" s="29">
        <v>90</v>
      </c>
      <c r="J154" s="22"/>
      <c r="P154" s="22"/>
      <c r="W154" s="28" t="s">
        <v>646</v>
      </c>
      <c r="X154" s="29" t="s">
        <v>309</v>
      </c>
      <c r="Y154" s="29">
        <v>68</v>
      </c>
    </row>
    <row r="155" spans="1:25">
      <c r="A155" s="7"/>
      <c r="B155" s="11"/>
      <c r="D155" s="22" t="s">
        <v>274</v>
      </c>
      <c r="F155" s="28" t="s">
        <v>647</v>
      </c>
      <c r="G155" s="29" t="s">
        <v>309</v>
      </c>
      <c r="H155" s="29">
        <v>90</v>
      </c>
      <c r="J155" s="22"/>
      <c r="P155" s="22"/>
      <c r="W155" s="28" t="s">
        <v>647</v>
      </c>
      <c r="X155" s="29" t="s">
        <v>309</v>
      </c>
      <c r="Y155" s="29">
        <v>64</v>
      </c>
    </row>
    <row r="156" spans="1:25">
      <c r="A156" s="5"/>
      <c r="B156" s="8"/>
      <c r="D156" s="22" t="s">
        <v>135</v>
      </c>
      <c r="F156" s="28" t="s">
        <v>648</v>
      </c>
      <c r="G156" s="29" t="s">
        <v>310</v>
      </c>
      <c r="H156" s="29">
        <v>150</v>
      </c>
      <c r="J156" s="22"/>
      <c r="P156" s="22"/>
      <c r="W156" s="28" t="s">
        <v>648</v>
      </c>
      <c r="X156" s="29" t="s">
        <v>309</v>
      </c>
      <c r="Y156" s="29">
        <v>65</v>
      </c>
    </row>
    <row r="157" spans="1:25">
      <c r="A157" s="5"/>
      <c r="B157" s="11"/>
      <c r="D157" s="22" t="s">
        <v>136</v>
      </c>
      <c r="F157" s="28" t="s">
        <v>649</v>
      </c>
      <c r="G157" s="29" t="s">
        <v>309</v>
      </c>
      <c r="H157" s="29">
        <v>100</v>
      </c>
      <c r="J157" s="22"/>
      <c r="P157" s="22"/>
      <c r="W157" s="28" t="s">
        <v>649</v>
      </c>
      <c r="X157" s="29" t="s">
        <v>309</v>
      </c>
      <c r="Y157" s="29">
        <v>74</v>
      </c>
    </row>
    <row r="158" spans="1:25">
      <c r="A158" s="5"/>
      <c r="B158" s="6"/>
      <c r="D158" s="22" t="s">
        <v>211</v>
      </c>
      <c r="F158" s="28" t="s">
        <v>650</v>
      </c>
      <c r="G158" s="29" t="s">
        <v>309</v>
      </c>
      <c r="H158" s="29">
        <v>100</v>
      </c>
      <c r="J158" s="22"/>
      <c r="P158" s="22"/>
      <c r="W158" s="28" t="s">
        <v>650</v>
      </c>
      <c r="X158" s="29" t="s">
        <v>309</v>
      </c>
      <c r="Y158" s="29">
        <v>64</v>
      </c>
    </row>
    <row r="159" spans="1:25">
      <c r="A159" s="5"/>
      <c r="B159" s="11"/>
      <c r="D159" s="22" t="s">
        <v>139</v>
      </c>
      <c r="F159" s="28" t="s">
        <v>651</v>
      </c>
      <c r="G159" s="29" t="s">
        <v>309</v>
      </c>
      <c r="H159" s="29">
        <v>110</v>
      </c>
      <c r="J159" s="22"/>
      <c r="P159" s="22"/>
      <c r="W159" s="28" t="s">
        <v>651</v>
      </c>
      <c r="X159" s="29" t="s">
        <v>309</v>
      </c>
      <c r="Y159" s="29">
        <v>65</v>
      </c>
    </row>
    <row r="160" spans="1:25">
      <c r="A160" s="5"/>
      <c r="B160" s="8"/>
      <c r="D160" s="22" t="s">
        <v>140</v>
      </c>
      <c r="F160" s="28" t="s">
        <v>652</v>
      </c>
      <c r="G160" s="29" t="s">
        <v>309</v>
      </c>
      <c r="H160" s="29">
        <v>170</v>
      </c>
      <c r="J160" s="22"/>
      <c r="P160" s="22"/>
      <c r="W160" s="28" t="s">
        <v>652</v>
      </c>
      <c r="X160" s="29" t="s">
        <v>309</v>
      </c>
      <c r="Y160" s="29">
        <v>71</v>
      </c>
    </row>
    <row r="161" spans="1:25">
      <c r="A161" s="7"/>
      <c r="B161" s="8"/>
      <c r="D161" s="22" t="s">
        <v>141</v>
      </c>
      <c r="F161" s="28" t="s">
        <v>653</v>
      </c>
      <c r="G161" s="29" t="s">
        <v>309</v>
      </c>
      <c r="H161" s="29">
        <v>130</v>
      </c>
      <c r="J161" s="22"/>
      <c r="P161" s="22"/>
      <c r="W161" s="28" t="s">
        <v>653</v>
      </c>
      <c r="X161" s="29" t="s">
        <v>309</v>
      </c>
      <c r="Y161" s="29">
        <v>70</v>
      </c>
    </row>
    <row r="162" spans="1:25">
      <c r="A162" s="7"/>
      <c r="B162" s="6"/>
      <c r="D162" s="22" t="s">
        <v>142</v>
      </c>
      <c r="F162" s="28" t="s">
        <v>654</v>
      </c>
      <c r="G162" s="29" t="s">
        <v>309</v>
      </c>
      <c r="H162" s="29">
        <v>100</v>
      </c>
      <c r="J162" s="22"/>
      <c r="P162" s="22"/>
      <c r="W162" s="28" t="s">
        <v>654</v>
      </c>
      <c r="X162" s="29" t="s">
        <v>309</v>
      </c>
      <c r="Y162" s="29">
        <v>69</v>
      </c>
    </row>
    <row r="163" spans="1:25">
      <c r="A163" s="7"/>
      <c r="B163" s="6"/>
      <c r="D163" s="22" t="s">
        <v>143</v>
      </c>
      <c r="F163" s="28" t="s">
        <v>655</v>
      </c>
      <c r="G163" s="29" t="s">
        <v>309</v>
      </c>
      <c r="H163" s="29">
        <v>95</v>
      </c>
      <c r="J163" s="22"/>
      <c r="P163" s="22"/>
      <c r="W163" s="28" t="s">
        <v>655</v>
      </c>
      <c r="X163" s="29" t="s">
        <v>309</v>
      </c>
      <c r="Y163" s="29">
        <v>60</v>
      </c>
    </row>
    <row r="164" spans="1:25">
      <c r="A164" s="5"/>
      <c r="B164" s="6"/>
      <c r="D164" s="22" t="s">
        <v>144</v>
      </c>
      <c r="F164" s="28" t="s">
        <v>656</v>
      </c>
      <c r="G164" s="29" t="s">
        <v>309</v>
      </c>
      <c r="H164" s="29">
        <v>170</v>
      </c>
      <c r="J164" s="22"/>
      <c r="P164" s="22"/>
      <c r="W164" s="28" t="s">
        <v>656</v>
      </c>
      <c r="X164" s="29" t="s">
        <v>309</v>
      </c>
      <c r="Y164" s="29">
        <v>61</v>
      </c>
    </row>
    <row r="165" spans="1:25">
      <c r="A165" s="7"/>
      <c r="B165" s="6"/>
      <c r="D165" s="22" t="s">
        <v>145</v>
      </c>
      <c r="F165" s="28" t="s">
        <v>657</v>
      </c>
      <c r="G165" s="29" t="s">
        <v>309</v>
      </c>
      <c r="H165" s="29">
        <v>100</v>
      </c>
      <c r="J165" s="22"/>
      <c r="P165" s="22"/>
      <c r="W165" s="28" t="s">
        <v>657</v>
      </c>
      <c r="X165" s="29" t="s">
        <v>309</v>
      </c>
      <c r="Y165" s="29">
        <v>62</v>
      </c>
    </row>
    <row r="166" spans="1:25">
      <c r="A166" s="7"/>
      <c r="B166" s="6"/>
      <c r="D166" s="22" t="s">
        <v>146</v>
      </c>
      <c r="F166" s="28" t="s">
        <v>658</v>
      </c>
      <c r="G166" s="29" t="s">
        <v>309</v>
      </c>
      <c r="H166" s="29">
        <v>100</v>
      </c>
      <c r="J166" s="22"/>
      <c r="P166" s="22"/>
      <c r="W166" s="28" t="s">
        <v>658</v>
      </c>
      <c r="X166" s="29" t="s">
        <v>309</v>
      </c>
      <c r="Y166" s="29">
        <v>59</v>
      </c>
    </row>
    <row r="167" spans="1:25">
      <c r="A167" s="5"/>
      <c r="B167" s="11"/>
      <c r="D167" s="22" t="s">
        <v>147</v>
      </c>
      <c r="F167" s="28" t="s">
        <v>659</v>
      </c>
      <c r="G167" s="29" t="s">
        <v>309</v>
      </c>
      <c r="H167" s="29">
        <v>130</v>
      </c>
      <c r="J167" s="22"/>
      <c r="P167" s="22"/>
      <c r="W167" s="28" t="s">
        <v>659</v>
      </c>
      <c r="X167" s="29" t="s">
        <v>309</v>
      </c>
      <c r="Y167" s="29">
        <v>57</v>
      </c>
    </row>
    <row r="168" spans="1:25">
      <c r="A168" s="5"/>
      <c r="B168" s="11"/>
      <c r="D168" s="82" t="s">
        <v>1273</v>
      </c>
      <c r="F168" s="28" t="s">
        <v>660</v>
      </c>
      <c r="G168" s="29" t="s">
        <v>309</v>
      </c>
      <c r="H168" s="29">
        <v>120</v>
      </c>
      <c r="J168" s="22"/>
      <c r="P168" s="22"/>
      <c r="W168" s="28" t="s">
        <v>660</v>
      </c>
      <c r="X168" s="29" t="s">
        <v>309</v>
      </c>
      <c r="Y168" s="29">
        <v>56</v>
      </c>
    </row>
    <row r="169" spans="1:25">
      <c r="A169" s="5"/>
      <c r="B169" s="6"/>
      <c r="D169" s="22" t="s">
        <v>138</v>
      </c>
      <c r="F169" s="28" t="s">
        <v>661</v>
      </c>
      <c r="G169" s="29" t="s">
        <v>309</v>
      </c>
      <c r="H169" s="29">
        <v>100</v>
      </c>
      <c r="J169" s="22"/>
      <c r="P169" s="22"/>
      <c r="W169" s="28" t="s">
        <v>661</v>
      </c>
      <c r="X169" s="29" t="s">
        <v>309</v>
      </c>
      <c r="Y169" s="29">
        <v>70</v>
      </c>
    </row>
    <row r="170" spans="1:25">
      <c r="A170" s="7"/>
      <c r="B170" s="6"/>
      <c r="D170" s="22" t="s">
        <v>148</v>
      </c>
      <c r="F170" s="28" t="s">
        <v>662</v>
      </c>
      <c r="G170" s="29" t="s">
        <v>309</v>
      </c>
      <c r="H170" s="29">
        <v>160</v>
      </c>
      <c r="J170" s="22"/>
      <c r="P170" s="22"/>
      <c r="W170" s="28" t="s">
        <v>662</v>
      </c>
      <c r="X170" s="29" t="s">
        <v>309</v>
      </c>
      <c r="Y170" s="29">
        <v>78</v>
      </c>
    </row>
    <row r="171" spans="1:25">
      <c r="A171" s="5"/>
      <c r="B171" s="8"/>
      <c r="D171" s="22" t="s">
        <v>149</v>
      </c>
      <c r="F171" s="28" t="s">
        <v>663</v>
      </c>
      <c r="G171" s="29" t="s">
        <v>309</v>
      </c>
      <c r="H171" s="29">
        <v>130</v>
      </c>
      <c r="J171" s="22"/>
      <c r="P171" s="22"/>
      <c r="W171" s="28" t="s">
        <v>663</v>
      </c>
      <c r="X171" s="29" t="s">
        <v>309</v>
      </c>
      <c r="Y171" s="29">
        <v>69</v>
      </c>
    </row>
    <row r="172" spans="1:25">
      <c r="A172" s="5"/>
      <c r="B172" s="11"/>
      <c r="D172" s="22" t="s">
        <v>67</v>
      </c>
      <c r="F172" s="28" t="s">
        <v>708</v>
      </c>
      <c r="G172" s="29" t="s">
        <v>309</v>
      </c>
      <c r="H172" s="29">
        <v>350</v>
      </c>
      <c r="J172" s="22"/>
      <c r="P172" s="22"/>
      <c r="W172" s="28" t="s">
        <v>708</v>
      </c>
      <c r="X172" s="29" t="s">
        <v>309</v>
      </c>
      <c r="Y172" s="29">
        <v>72</v>
      </c>
    </row>
    <row r="173" spans="1:25">
      <c r="A173" s="7"/>
      <c r="B173" s="6"/>
      <c r="D173" s="22" t="s">
        <v>150</v>
      </c>
      <c r="F173" s="28" t="s">
        <v>448</v>
      </c>
      <c r="G173" s="29" t="s">
        <v>309</v>
      </c>
      <c r="H173" s="29">
        <v>260</v>
      </c>
      <c r="J173" s="22"/>
      <c r="P173" s="22"/>
      <c r="W173" s="28" t="s">
        <v>448</v>
      </c>
      <c r="X173" s="29" t="s">
        <v>309</v>
      </c>
      <c r="Y173" s="29">
        <v>72</v>
      </c>
    </row>
    <row r="174" spans="1:25">
      <c r="A174" s="5"/>
      <c r="B174" s="6"/>
      <c r="D174" s="22" t="s">
        <v>151</v>
      </c>
      <c r="F174" s="28" t="s">
        <v>664</v>
      </c>
      <c r="G174" s="30" t="s">
        <v>309</v>
      </c>
      <c r="H174" s="29">
        <v>150</v>
      </c>
      <c r="J174" s="22"/>
      <c r="P174" s="22"/>
      <c r="W174" s="28" t="s">
        <v>664</v>
      </c>
      <c r="X174" s="29" t="s">
        <v>309</v>
      </c>
      <c r="Y174" s="29">
        <v>69</v>
      </c>
    </row>
    <row r="175" spans="1:25">
      <c r="A175" s="7"/>
      <c r="B175" s="14"/>
      <c r="D175" s="22" t="s">
        <v>152</v>
      </c>
      <c r="F175" s="28" t="s">
        <v>707</v>
      </c>
      <c r="G175" s="30" t="s">
        <v>309</v>
      </c>
      <c r="H175" s="29">
        <v>100</v>
      </c>
      <c r="J175" s="22"/>
      <c r="P175" s="22"/>
      <c r="W175" s="28" t="s">
        <v>707</v>
      </c>
      <c r="X175" s="29" t="s">
        <v>309</v>
      </c>
      <c r="Y175" s="29">
        <v>60</v>
      </c>
    </row>
    <row r="176" spans="1:25">
      <c r="A176" s="5"/>
      <c r="B176" s="8"/>
      <c r="D176" s="22" t="s">
        <v>153</v>
      </c>
      <c r="F176" s="28" t="s">
        <v>449</v>
      </c>
      <c r="G176" s="30" t="s">
        <v>309</v>
      </c>
      <c r="H176" s="29">
        <v>80</v>
      </c>
      <c r="J176" s="22"/>
      <c r="P176" s="22"/>
      <c r="W176" s="28" t="s">
        <v>449</v>
      </c>
      <c r="X176" s="29" t="s">
        <v>309</v>
      </c>
      <c r="Y176" s="29">
        <v>60</v>
      </c>
    </row>
    <row r="177" spans="1:25">
      <c r="A177" s="7"/>
      <c r="B177" s="8"/>
      <c r="D177" s="22" t="s">
        <v>154</v>
      </c>
      <c r="F177" s="28" t="s">
        <v>665</v>
      </c>
      <c r="G177" s="29" t="s">
        <v>309</v>
      </c>
      <c r="H177" s="29">
        <v>140</v>
      </c>
      <c r="J177" s="22"/>
      <c r="P177" s="22"/>
      <c r="W177" s="28" t="s">
        <v>665</v>
      </c>
      <c r="X177" s="29" t="s">
        <v>309</v>
      </c>
      <c r="Y177" s="29">
        <v>58</v>
      </c>
    </row>
    <row r="178" spans="1:25">
      <c r="A178" s="7"/>
      <c r="B178" s="8"/>
      <c r="D178" s="22" t="s">
        <v>155</v>
      </c>
      <c r="F178" s="28" t="s">
        <v>666</v>
      </c>
      <c r="G178" s="30" t="s">
        <v>309</v>
      </c>
      <c r="H178" s="29">
        <v>110</v>
      </c>
      <c r="J178" s="22"/>
      <c r="P178" s="22"/>
      <c r="W178" s="28" t="s">
        <v>666</v>
      </c>
      <c r="X178" s="29" t="s">
        <v>309</v>
      </c>
      <c r="Y178" s="29">
        <v>66</v>
      </c>
    </row>
    <row r="179" spans="1:25">
      <c r="A179" s="3"/>
      <c r="B179" s="8"/>
      <c r="D179" s="22" t="s">
        <v>156</v>
      </c>
      <c r="F179" s="28" t="s">
        <v>667</v>
      </c>
      <c r="G179" s="30" t="s">
        <v>309</v>
      </c>
      <c r="H179" s="29">
        <v>90</v>
      </c>
      <c r="J179" s="22"/>
      <c r="P179" s="22"/>
      <c r="W179" s="28" t="s">
        <v>667</v>
      </c>
      <c r="X179" s="29" t="s">
        <v>309</v>
      </c>
      <c r="Y179" s="29">
        <v>65</v>
      </c>
    </row>
    <row r="180" spans="1:25">
      <c r="A180" s="5"/>
      <c r="B180" s="8"/>
      <c r="D180" s="22" t="s">
        <v>157</v>
      </c>
      <c r="F180" s="28" t="s">
        <v>668</v>
      </c>
      <c r="G180" s="29" t="s">
        <v>309</v>
      </c>
      <c r="H180" s="29">
        <v>115</v>
      </c>
      <c r="J180" s="22"/>
      <c r="P180" s="22"/>
      <c r="W180" s="28" t="s">
        <v>668</v>
      </c>
      <c r="X180" s="29" t="s">
        <v>309</v>
      </c>
      <c r="Y180" s="29">
        <v>54</v>
      </c>
    </row>
    <row r="181" spans="1:25">
      <c r="A181" s="3"/>
      <c r="B181" s="8"/>
      <c r="D181" s="22" t="s">
        <v>158</v>
      </c>
      <c r="F181" s="28" t="s">
        <v>669</v>
      </c>
      <c r="G181" s="29" t="s">
        <v>309</v>
      </c>
      <c r="H181" s="29">
        <v>110</v>
      </c>
      <c r="J181" s="22"/>
      <c r="P181" s="22"/>
      <c r="W181" s="28" t="s">
        <v>669</v>
      </c>
      <c r="X181" s="29" t="s">
        <v>309</v>
      </c>
      <c r="Y181" s="29">
        <v>68</v>
      </c>
    </row>
    <row r="182" spans="1:25">
      <c r="A182" s="5"/>
      <c r="B182" s="6"/>
      <c r="D182" s="22" t="s">
        <v>159</v>
      </c>
      <c r="F182" s="28" t="s">
        <v>670</v>
      </c>
      <c r="G182" s="29" t="s">
        <v>309</v>
      </c>
      <c r="H182" s="29">
        <v>95</v>
      </c>
      <c r="J182" s="22"/>
      <c r="P182" s="22"/>
      <c r="W182" s="28" t="s">
        <v>670</v>
      </c>
      <c r="X182" s="29" t="s">
        <v>309</v>
      </c>
      <c r="Y182" s="29">
        <v>60</v>
      </c>
    </row>
    <row r="183" spans="1:25">
      <c r="A183" s="7"/>
      <c r="B183" s="8"/>
      <c r="D183" s="22" t="s">
        <v>160</v>
      </c>
      <c r="F183" s="28" t="s">
        <v>706</v>
      </c>
      <c r="G183" s="29" t="s">
        <v>309</v>
      </c>
      <c r="H183" s="29">
        <v>50</v>
      </c>
      <c r="J183" s="22"/>
      <c r="P183" s="22"/>
      <c r="W183" s="28" t="s">
        <v>706</v>
      </c>
      <c r="X183" s="29" t="s">
        <v>309</v>
      </c>
      <c r="Y183" s="29">
        <v>65</v>
      </c>
    </row>
    <row r="184" spans="1:25">
      <c r="A184" s="5"/>
      <c r="B184" s="8"/>
      <c r="D184" s="22" t="s">
        <v>161</v>
      </c>
      <c r="F184" s="28" t="s">
        <v>671</v>
      </c>
      <c r="G184" s="29" t="s">
        <v>309</v>
      </c>
      <c r="H184" s="29">
        <v>35</v>
      </c>
      <c r="J184" s="22"/>
      <c r="P184" s="22"/>
      <c r="W184" s="28" t="s">
        <v>671</v>
      </c>
      <c r="X184" s="29" t="s">
        <v>309</v>
      </c>
      <c r="Y184" s="29">
        <v>65</v>
      </c>
    </row>
    <row r="185" spans="1:25">
      <c r="A185" s="7"/>
      <c r="B185" s="6"/>
      <c r="D185" s="22" t="s">
        <v>162</v>
      </c>
      <c r="F185" s="28" t="s">
        <v>672</v>
      </c>
      <c r="G185" s="29" t="s">
        <v>309</v>
      </c>
      <c r="H185" s="29">
        <v>120</v>
      </c>
      <c r="J185" s="22"/>
      <c r="P185" s="22"/>
      <c r="W185" s="28" t="s">
        <v>672</v>
      </c>
      <c r="X185" s="29" t="s">
        <v>309</v>
      </c>
      <c r="Y185" s="29">
        <v>64</v>
      </c>
    </row>
    <row r="186" spans="1:25">
      <c r="A186" s="7"/>
      <c r="B186" s="8"/>
      <c r="D186" s="22" t="s">
        <v>163</v>
      </c>
      <c r="F186" s="28" t="s">
        <v>673</v>
      </c>
      <c r="G186" s="31" t="s">
        <v>309</v>
      </c>
      <c r="H186" s="29">
        <v>100</v>
      </c>
      <c r="J186" s="22"/>
      <c r="P186" s="22"/>
      <c r="W186" s="28" t="s">
        <v>673</v>
      </c>
      <c r="X186" s="29" t="s">
        <v>309</v>
      </c>
      <c r="Y186" s="29">
        <v>65</v>
      </c>
    </row>
    <row r="187" spans="1:25">
      <c r="A187" s="7"/>
      <c r="B187" s="8"/>
      <c r="D187" s="22" t="s">
        <v>164</v>
      </c>
      <c r="F187" s="28" t="s">
        <v>705</v>
      </c>
      <c r="G187" s="31" t="s">
        <v>309</v>
      </c>
      <c r="H187" s="29">
        <v>100</v>
      </c>
      <c r="J187" s="22"/>
      <c r="P187" s="22"/>
      <c r="W187" s="28" t="s">
        <v>705</v>
      </c>
      <c r="X187" s="29" t="s">
        <v>309</v>
      </c>
      <c r="Y187" s="29">
        <v>59</v>
      </c>
    </row>
    <row r="188" spans="1:25">
      <c r="A188" s="7"/>
      <c r="B188" s="8"/>
      <c r="D188" s="22" t="s">
        <v>165</v>
      </c>
      <c r="F188" s="28" t="s">
        <v>450</v>
      </c>
      <c r="G188" s="31" t="s">
        <v>309</v>
      </c>
      <c r="H188" s="29">
        <v>40</v>
      </c>
      <c r="J188" s="22"/>
      <c r="P188" s="22"/>
      <c r="W188" s="28" t="s">
        <v>450</v>
      </c>
      <c r="X188" s="29" t="s">
        <v>309</v>
      </c>
      <c r="Y188" s="29">
        <v>59</v>
      </c>
    </row>
    <row r="189" spans="1:25">
      <c r="A189" s="5"/>
      <c r="B189" s="8"/>
      <c r="D189" s="22" t="s">
        <v>166</v>
      </c>
      <c r="F189" s="28" t="s">
        <v>704</v>
      </c>
      <c r="G189" s="31" t="s">
        <v>309</v>
      </c>
      <c r="H189" s="29">
        <v>150</v>
      </c>
      <c r="J189" s="22"/>
      <c r="P189" s="22"/>
      <c r="W189" s="28" t="s">
        <v>704</v>
      </c>
      <c r="X189" s="29" t="s">
        <v>309</v>
      </c>
      <c r="Y189" s="29">
        <v>53</v>
      </c>
    </row>
    <row r="190" spans="1:25">
      <c r="A190" s="5"/>
      <c r="B190" s="6"/>
      <c r="D190" s="22" t="s">
        <v>167</v>
      </c>
      <c r="F190" s="28" t="s">
        <v>674</v>
      </c>
      <c r="G190" s="31" t="s">
        <v>309</v>
      </c>
      <c r="H190" s="29">
        <v>100</v>
      </c>
      <c r="J190" s="22"/>
      <c r="P190" s="22"/>
      <c r="W190" s="28" t="s">
        <v>674</v>
      </c>
      <c r="X190" s="29" t="s">
        <v>309</v>
      </c>
      <c r="Y190" s="29">
        <v>53</v>
      </c>
    </row>
    <row r="191" spans="1:25">
      <c r="A191" s="7"/>
      <c r="B191" s="8"/>
      <c r="D191" s="22" t="s">
        <v>168</v>
      </c>
      <c r="F191" s="28" t="s">
        <v>675</v>
      </c>
      <c r="G191" s="29" t="s">
        <v>309</v>
      </c>
      <c r="H191" s="29">
        <v>70</v>
      </c>
      <c r="J191" s="22"/>
      <c r="P191" s="22"/>
      <c r="W191" s="28" t="s">
        <v>675</v>
      </c>
      <c r="X191" s="29" t="s">
        <v>309</v>
      </c>
      <c r="Y191" s="29">
        <v>60</v>
      </c>
    </row>
    <row r="192" spans="1:25">
      <c r="A192" s="5"/>
      <c r="B192" s="8"/>
      <c r="D192" s="22" t="s">
        <v>169</v>
      </c>
      <c r="F192" s="28" t="s">
        <v>676</v>
      </c>
      <c r="G192" s="30" t="s">
        <v>309</v>
      </c>
      <c r="H192" s="29">
        <v>70</v>
      </c>
      <c r="J192" s="22"/>
      <c r="P192" s="22"/>
      <c r="W192" s="28" t="s">
        <v>676</v>
      </c>
      <c r="X192" s="29" t="s">
        <v>309</v>
      </c>
      <c r="Y192" s="29">
        <v>61</v>
      </c>
    </row>
    <row r="193" spans="1:25">
      <c r="A193" s="7"/>
      <c r="B193" s="8"/>
      <c r="D193" s="22" t="s">
        <v>170</v>
      </c>
      <c r="F193" s="28" t="s">
        <v>677</v>
      </c>
      <c r="G193" s="30" t="s">
        <v>309</v>
      </c>
      <c r="H193" s="29">
        <v>150</v>
      </c>
      <c r="J193" s="22"/>
      <c r="P193" s="22"/>
      <c r="W193" s="28" t="s">
        <v>677</v>
      </c>
      <c r="X193" s="29" t="s">
        <v>309</v>
      </c>
      <c r="Y193" s="29">
        <v>63</v>
      </c>
    </row>
    <row r="194" spans="1:25">
      <c r="A194" s="5"/>
      <c r="B194" s="8"/>
      <c r="D194" s="22" t="s">
        <v>171</v>
      </c>
      <c r="F194" s="28" t="s">
        <v>678</v>
      </c>
      <c r="G194" s="29" t="s">
        <v>310</v>
      </c>
      <c r="H194" s="29">
        <v>180</v>
      </c>
      <c r="J194" s="22"/>
      <c r="P194" s="22"/>
      <c r="W194" s="28" t="s">
        <v>678</v>
      </c>
      <c r="X194" s="29" t="s">
        <v>309</v>
      </c>
      <c r="Y194" s="29">
        <v>62</v>
      </c>
    </row>
    <row r="195" spans="1:25">
      <c r="A195" s="7"/>
      <c r="B195" s="8"/>
      <c r="D195" s="22" t="s">
        <v>172</v>
      </c>
      <c r="F195" s="28" t="s">
        <v>679</v>
      </c>
      <c r="G195" s="29" t="s">
        <v>310</v>
      </c>
      <c r="H195" s="29">
        <v>185</v>
      </c>
      <c r="J195" s="22"/>
      <c r="P195" s="22"/>
      <c r="W195" s="28" t="s">
        <v>679</v>
      </c>
      <c r="X195" s="29" t="s">
        <v>309</v>
      </c>
      <c r="Y195" s="29">
        <v>65</v>
      </c>
    </row>
    <row r="196" spans="1:25">
      <c r="A196" s="5"/>
      <c r="B196" s="6"/>
      <c r="D196" s="22" t="s">
        <v>173</v>
      </c>
      <c r="F196" s="28" t="s">
        <v>680</v>
      </c>
      <c r="G196" s="29" t="s">
        <v>309</v>
      </c>
      <c r="H196" s="29">
        <v>120</v>
      </c>
      <c r="J196" s="22"/>
      <c r="P196" s="22"/>
      <c r="W196" s="28" t="s">
        <v>680</v>
      </c>
      <c r="X196" s="29" t="s">
        <v>309</v>
      </c>
      <c r="Y196" s="29">
        <v>63</v>
      </c>
    </row>
    <row r="197" spans="1:25">
      <c r="A197" s="3"/>
      <c r="B197" s="8"/>
      <c r="D197" s="22" t="s">
        <v>174</v>
      </c>
      <c r="F197" s="28" t="s">
        <v>681</v>
      </c>
      <c r="G197" s="29" t="s">
        <v>309</v>
      </c>
      <c r="H197" s="29">
        <v>100</v>
      </c>
      <c r="J197" s="22"/>
      <c r="P197" s="22"/>
      <c r="W197" s="28" t="s">
        <v>681</v>
      </c>
      <c r="X197" s="29" t="s">
        <v>309</v>
      </c>
      <c r="Y197" s="29">
        <v>90</v>
      </c>
    </row>
    <row r="198" spans="1:25">
      <c r="A198" s="7"/>
      <c r="B198" s="8"/>
      <c r="D198" s="22" t="s">
        <v>175</v>
      </c>
      <c r="F198" s="28" t="s">
        <v>682</v>
      </c>
      <c r="G198" s="29" t="s">
        <v>309</v>
      </c>
      <c r="H198" s="29">
        <v>170</v>
      </c>
      <c r="J198" s="22"/>
      <c r="P198" s="22"/>
      <c r="W198" s="28" t="s">
        <v>682</v>
      </c>
      <c r="X198" s="29" t="s">
        <v>309</v>
      </c>
      <c r="Y198" s="29">
        <v>95</v>
      </c>
    </row>
    <row r="199" spans="1:25">
      <c r="A199" s="5"/>
      <c r="B199" s="8"/>
      <c r="D199" s="22" t="s">
        <v>176</v>
      </c>
      <c r="F199" s="28" t="s">
        <v>683</v>
      </c>
      <c r="G199" s="29" t="s">
        <v>309</v>
      </c>
      <c r="H199" s="29">
        <v>140</v>
      </c>
      <c r="J199" s="22"/>
      <c r="P199" s="22"/>
      <c r="W199" s="28" t="s">
        <v>683</v>
      </c>
      <c r="X199" s="29" t="s">
        <v>309</v>
      </c>
      <c r="Y199" s="29">
        <v>60</v>
      </c>
    </row>
    <row r="200" spans="1:25">
      <c r="A200" s="5"/>
      <c r="B200" s="8"/>
      <c r="D200" s="22" t="s">
        <v>177</v>
      </c>
      <c r="F200" s="28" t="s">
        <v>684</v>
      </c>
      <c r="G200" s="29" t="s">
        <v>309</v>
      </c>
      <c r="H200" s="29">
        <v>90</v>
      </c>
      <c r="J200" s="22"/>
      <c r="P200" s="22"/>
      <c r="W200" s="28" t="s">
        <v>684</v>
      </c>
      <c r="X200" s="29" t="s">
        <v>309</v>
      </c>
      <c r="Y200" s="29">
        <v>63</v>
      </c>
    </row>
    <row r="201" spans="1:25" ht="27">
      <c r="A201" s="5"/>
      <c r="B201" s="8"/>
      <c r="D201" s="22" t="s">
        <v>178</v>
      </c>
      <c r="F201" s="28" t="s">
        <v>685</v>
      </c>
      <c r="G201" s="29" t="s">
        <v>703</v>
      </c>
      <c r="H201" s="29">
        <v>270</v>
      </c>
      <c r="J201" s="22"/>
      <c r="P201" s="22"/>
      <c r="W201" s="28" t="s">
        <v>685</v>
      </c>
      <c r="X201" s="29" t="s">
        <v>309</v>
      </c>
      <c r="Y201" s="29">
        <v>71</v>
      </c>
    </row>
    <row r="202" spans="1:25" ht="27">
      <c r="A202" s="5"/>
      <c r="B202" s="11"/>
      <c r="D202" s="22" t="s">
        <v>9</v>
      </c>
      <c r="F202" s="28" t="s">
        <v>686</v>
      </c>
      <c r="G202" s="29" t="s">
        <v>702</v>
      </c>
      <c r="H202" s="29">
        <v>2000</v>
      </c>
      <c r="J202" s="22"/>
      <c r="P202" s="22"/>
      <c r="W202" s="28" t="s">
        <v>686</v>
      </c>
      <c r="X202" s="29" t="s">
        <v>309</v>
      </c>
      <c r="Y202" s="29">
        <v>65</v>
      </c>
    </row>
    <row r="203" spans="1:25">
      <c r="A203" s="7"/>
      <c r="B203" s="6"/>
      <c r="D203" s="22" t="s">
        <v>179</v>
      </c>
      <c r="F203" s="28" t="s">
        <v>687</v>
      </c>
      <c r="G203" s="29" t="s">
        <v>309</v>
      </c>
      <c r="H203" s="29">
        <v>70</v>
      </c>
      <c r="J203" s="22"/>
      <c r="P203" s="22"/>
      <c r="W203" s="28" t="s">
        <v>687</v>
      </c>
      <c r="X203" s="29" t="s">
        <v>309</v>
      </c>
      <c r="Y203" s="29">
        <v>62</v>
      </c>
    </row>
    <row r="204" spans="1:25">
      <c r="A204" s="7"/>
      <c r="B204" s="6"/>
      <c r="D204" s="22" t="s">
        <v>180</v>
      </c>
      <c r="F204" s="28" t="s">
        <v>688</v>
      </c>
      <c r="G204" s="29" t="s">
        <v>309</v>
      </c>
      <c r="H204" s="29">
        <v>75</v>
      </c>
      <c r="J204" s="22"/>
      <c r="P204" s="22"/>
      <c r="W204" s="28" t="s">
        <v>688</v>
      </c>
      <c r="X204" s="29" t="s">
        <v>309</v>
      </c>
      <c r="Y204" s="29">
        <v>67</v>
      </c>
    </row>
    <row r="205" spans="1:25">
      <c r="A205" s="5"/>
      <c r="B205" s="6"/>
      <c r="D205" s="22" t="s">
        <v>181</v>
      </c>
      <c r="F205" s="28" t="s">
        <v>689</v>
      </c>
      <c r="G205" s="29" t="s">
        <v>309</v>
      </c>
      <c r="H205" s="29">
        <v>110</v>
      </c>
      <c r="J205" s="22"/>
      <c r="P205" s="22"/>
      <c r="W205" s="28" t="s">
        <v>689</v>
      </c>
      <c r="X205" s="29" t="s">
        <v>309</v>
      </c>
      <c r="Y205" s="29">
        <v>79</v>
      </c>
    </row>
    <row r="206" spans="1:25">
      <c r="A206" s="5"/>
      <c r="B206" s="6"/>
      <c r="D206" s="22" t="s">
        <v>6</v>
      </c>
      <c r="F206" s="28" t="s">
        <v>690</v>
      </c>
      <c r="G206" s="29" t="s">
        <v>309</v>
      </c>
      <c r="H206" s="29">
        <v>70</v>
      </c>
      <c r="J206" s="22"/>
      <c r="P206" s="22"/>
      <c r="W206" s="28" t="s">
        <v>690</v>
      </c>
      <c r="X206" s="29" t="s">
        <v>309</v>
      </c>
      <c r="Y206" s="29">
        <v>68</v>
      </c>
    </row>
    <row r="207" spans="1:25">
      <c r="A207" s="13"/>
      <c r="B207" s="8"/>
      <c r="D207" s="22" t="s">
        <v>182</v>
      </c>
      <c r="F207" s="28" t="s">
        <v>701</v>
      </c>
      <c r="G207" s="29" t="s">
        <v>309</v>
      </c>
      <c r="H207" s="29">
        <v>120</v>
      </c>
      <c r="J207" s="22"/>
      <c r="P207" s="22"/>
      <c r="W207" s="28" t="s">
        <v>701</v>
      </c>
      <c r="X207" s="29" t="s">
        <v>309</v>
      </c>
      <c r="Y207" s="59">
        <v>55</v>
      </c>
    </row>
    <row r="208" spans="1:25">
      <c r="A208" s="5"/>
      <c r="B208" s="8"/>
      <c r="D208" s="22" t="s">
        <v>183</v>
      </c>
      <c r="F208" s="28" t="s">
        <v>691</v>
      </c>
      <c r="G208" s="29" t="s">
        <v>309</v>
      </c>
      <c r="H208" s="59">
        <v>60</v>
      </c>
      <c r="J208" s="22"/>
      <c r="P208" s="22"/>
      <c r="W208" s="28" t="s">
        <v>691</v>
      </c>
      <c r="X208" s="29" t="s">
        <v>309</v>
      </c>
      <c r="Y208" s="59">
        <v>55</v>
      </c>
    </row>
    <row r="209" spans="1:25">
      <c r="A209" s="7"/>
      <c r="B209" s="14"/>
      <c r="D209" s="22" t="s">
        <v>184</v>
      </c>
      <c r="F209" s="28" t="s">
        <v>692</v>
      </c>
      <c r="G209" s="29" t="s">
        <v>309</v>
      </c>
      <c r="H209" s="29">
        <v>100</v>
      </c>
      <c r="J209" s="22"/>
      <c r="P209" s="22"/>
      <c r="W209" s="28" t="s">
        <v>692</v>
      </c>
      <c r="X209" s="29" t="s">
        <v>309</v>
      </c>
      <c r="Y209" s="29">
        <v>70</v>
      </c>
    </row>
    <row r="210" spans="1:25">
      <c r="A210" s="5"/>
      <c r="B210" s="6"/>
      <c r="D210" s="22" t="s">
        <v>185</v>
      </c>
      <c r="F210" s="28" t="s">
        <v>693</v>
      </c>
      <c r="G210" s="29" t="s">
        <v>309</v>
      </c>
      <c r="H210" s="29">
        <v>95</v>
      </c>
      <c r="J210" s="22"/>
      <c r="P210" s="22"/>
      <c r="W210" s="28" t="s">
        <v>693</v>
      </c>
      <c r="X210" s="29" t="s">
        <v>309</v>
      </c>
      <c r="Y210" s="29">
        <v>54</v>
      </c>
    </row>
    <row r="211" spans="1:25">
      <c r="A211" s="7"/>
      <c r="B211" s="14"/>
      <c r="D211" s="22" t="s">
        <v>186</v>
      </c>
      <c r="F211" s="28" t="s">
        <v>694</v>
      </c>
      <c r="G211" s="29" t="s">
        <v>309</v>
      </c>
      <c r="H211" s="29">
        <v>100</v>
      </c>
      <c r="J211" s="22"/>
      <c r="P211" s="22"/>
      <c r="W211" s="28" t="s">
        <v>694</v>
      </c>
      <c r="X211" s="29" t="s">
        <v>309</v>
      </c>
      <c r="Y211" s="29">
        <v>58</v>
      </c>
    </row>
    <row r="212" spans="1:25">
      <c r="A212" s="5"/>
      <c r="B212" s="8"/>
      <c r="D212" s="22" t="s">
        <v>187</v>
      </c>
      <c r="F212" s="28" t="s">
        <v>695</v>
      </c>
      <c r="G212" s="29" t="s">
        <v>309</v>
      </c>
      <c r="H212" s="29">
        <v>130</v>
      </c>
      <c r="J212" s="22"/>
      <c r="P212" s="22"/>
      <c r="W212" s="28" t="s">
        <v>695</v>
      </c>
      <c r="X212" s="29" t="s">
        <v>309</v>
      </c>
      <c r="Y212" s="29">
        <v>69</v>
      </c>
    </row>
    <row r="213" spans="1:25">
      <c r="A213" s="13"/>
      <c r="B213" s="8"/>
      <c r="D213" s="22" t="s">
        <v>188</v>
      </c>
      <c r="F213" s="28" t="s">
        <v>696</v>
      </c>
      <c r="G213" s="30" t="s">
        <v>700</v>
      </c>
      <c r="H213" s="29">
        <v>24000</v>
      </c>
      <c r="J213" s="22"/>
      <c r="P213" s="22"/>
      <c r="W213" s="28" t="s">
        <v>696</v>
      </c>
      <c r="X213" s="29" t="s">
        <v>309</v>
      </c>
      <c r="Y213" s="29">
        <v>83</v>
      </c>
    </row>
    <row r="214" spans="1:25">
      <c r="A214" s="5"/>
      <c r="B214" s="8"/>
      <c r="D214" s="22" t="s">
        <v>189</v>
      </c>
      <c r="F214" s="22"/>
      <c r="G214" s="22"/>
      <c r="H214" s="22"/>
      <c r="J214" s="22"/>
      <c r="P214" s="22"/>
      <c r="W214" s="80"/>
      <c r="X214" s="81"/>
      <c r="Y214" s="81"/>
    </row>
    <row r="215" spans="1:25">
      <c r="A215" s="5"/>
      <c r="B215" s="8"/>
      <c r="D215" s="22" t="s">
        <v>190</v>
      </c>
      <c r="F215" s="22"/>
      <c r="G215" s="22"/>
      <c r="H215" s="22"/>
      <c r="J215" s="22"/>
      <c r="P215" s="22"/>
      <c r="W215" s="63"/>
      <c r="X215" s="62"/>
      <c r="Y215" s="62"/>
    </row>
    <row r="216" spans="1:25">
      <c r="A216" s="5"/>
      <c r="B216" s="8"/>
      <c r="D216" s="22" t="s">
        <v>191</v>
      </c>
      <c r="F216" s="22"/>
      <c r="G216" s="22"/>
      <c r="H216" s="22"/>
      <c r="J216" s="22"/>
      <c r="P216" s="22"/>
      <c r="W216" s="63"/>
      <c r="X216" s="62"/>
      <c r="Y216" s="62"/>
    </row>
    <row r="217" spans="1:25">
      <c r="A217" s="7"/>
      <c r="B217" s="8"/>
      <c r="D217" s="22" t="s">
        <v>192</v>
      </c>
      <c r="F217" s="22"/>
      <c r="G217" s="22"/>
      <c r="H217" s="22"/>
      <c r="J217" s="22"/>
      <c r="P217" s="22"/>
      <c r="W217" s="79"/>
      <c r="X217" s="79"/>
      <c r="Y217" s="79"/>
    </row>
    <row r="218" spans="1:25">
      <c r="A218" s="5"/>
      <c r="B218" s="8"/>
      <c r="D218" s="22" t="s">
        <v>193</v>
      </c>
      <c r="F218" s="22"/>
      <c r="G218" s="22"/>
      <c r="H218" s="22"/>
      <c r="J218" s="22"/>
      <c r="P218" s="22"/>
      <c r="W218" s="79"/>
      <c r="X218" s="79"/>
      <c r="Y218" s="79"/>
    </row>
    <row r="219" spans="1:25">
      <c r="A219" s="7"/>
      <c r="B219" s="6"/>
      <c r="D219" s="22" t="s">
        <v>194</v>
      </c>
      <c r="F219" s="22"/>
      <c r="G219" s="22"/>
      <c r="H219" s="22"/>
      <c r="J219" s="22"/>
      <c r="P219" s="22"/>
      <c r="W219" s="79"/>
      <c r="X219" s="79"/>
      <c r="Y219" s="79"/>
    </row>
    <row r="220" spans="1:25">
      <c r="A220" s="5"/>
      <c r="B220" s="6"/>
      <c r="D220" s="22" t="s">
        <v>195</v>
      </c>
      <c r="F220" s="22"/>
      <c r="G220" s="22"/>
      <c r="H220" s="22"/>
      <c r="J220" s="22"/>
      <c r="P220" s="22"/>
      <c r="W220" s="79"/>
      <c r="X220" s="79"/>
      <c r="Y220" s="79"/>
    </row>
    <row r="221" spans="1:25">
      <c r="A221" s="5"/>
      <c r="B221" s="6"/>
      <c r="D221" s="22" t="s">
        <v>196</v>
      </c>
      <c r="F221" s="22"/>
      <c r="G221" s="22"/>
      <c r="H221" s="22"/>
      <c r="J221" s="22"/>
      <c r="P221" s="22"/>
      <c r="W221" s="79"/>
      <c r="X221" s="79"/>
      <c r="Y221" s="79"/>
    </row>
    <row r="222" spans="1:25">
      <c r="A222" s="5"/>
      <c r="B222" s="6"/>
      <c r="D222" s="22" t="s">
        <v>197</v>
      </c>
      <c r="F222" s="22"/>
      <c r="G222" s="22"/>
      <c r="H222" s="22"/>
      <c r="J222" s="22"/>
      <c r="P222" s="22"/>
      <c r="W222" s="79"/>
      <c r="X222" s="79"/>
      <c r="Y222" s="79"/>
    </row>
    <row r="223" spans="1:25">
      <c r="A223" s="5"/>
      <c r="B223" s="6"/>
      <c r="D223" s="22" t="s">
        <v>198</v>
      </c>
      <c r="F223" s="22"/>
      <c r="G223" s="22"/>
      <c r="H223" s="22"/>
      <c r="J223" s="22"/>
      <c r="P223" s="22"/>
      <c r="W223" s="79"/>
      <c r="X223" s="79"/>
      <c r="Y223" s="79"/>
    </row>
    <row r="224" spans="1:25">
      <c r="A224" s="7"/>
      <c r="B224" s="6"/>
      <c r="D224" s="22" t="s">
        <v>199</v>
      </c>
      <c r="F224" s="22"/>
      <c r="G224" s="22"/>
      <c r="H224" s="22"/>
      <c r="J224" s="22"/>
      <c r="P224" s="22"/>
      <c r="W224" s="79"/>
      <c r="X224" s="79"/>
      <c r="Y224" s="79"/>
    </row>
    <row r="225" spans="1:25">
      <c r="A225" s="7"/>
      <c r="B225" s="10"/>
      <c r="D225" s="22" t="s">
        <v>200</v>
      </c>
      <c r="F225" s="22"/>
      <c r="G225" s="22"/>
      <c r="H225" s="22"/>
      <c r="J225" s="22"/>
      <c r="P225" s="22"/>
      <c r="W225" s="79"/>
      <c r="X225" s="79"/>
      <c r="Y225" s="79"/>
    </row>
    <row r="226" spans="1:25">
      <c r="A226" s="7"/>
      <c r="B226" s="8"/>
      <c r="D226" s="22" t="s">
        <v>201</v>
      </c>
      <c r="F226" s="22"/>
      <c r="G226" s="22"/>
      <c r="H226" s="22"/>
      <c r="J226" s="22"/>
      <c r="P226" s="22"/>
      <c r="W226" s="79"/>
      <c r="X226" s="79"/>
      <c r="Y226" s="79"/>
    </row>
    <row r="227" spans="1:25">
      <c r="A227" s="5"/>
      <c r="B227" s="8"/>
      <c r="D227" s="22" t="s">
        <v>202</v>
      </c>
      <c r="F227" s="22"/>
      <c r="G227" s="22"/>
      <c r="H227" s="22"/>
      <c r="J227" s="22"/>
      <c r="P227" s="22"/>
      <c r="W227" s="79"/>
      <c r="X227" s="79"/>
      <c r="Y227" s="79"/>
    </row>
    <row r="228" spans="1:25">
      <c r="A228" s="5"/>
      <c r="B228" s="8"/>
      <c r="D228" s="22" t="s">
        <v>203</v>
      </c>
      <c r="F228" s="22"/>
      <c r="G228" s="22"/>
      <c r="H228" s="22"/>
      <c r="J228" s="22"/>
      <c r="P228" s="22"/>
      <c r="W228" s="79"/>
      <c r="X228" s="79"/>
      <c r="Y228" s="79"/>
    </row>
    <row r="229" spans="1:25">
      <c r="A229" s="7"/>
      <c r="B229" s="8"/>
      <c r="D229" s="22" t="s">
        <v>204</v>
      </c>
      <c r="F229" s="22"/>
      <c r="G229" s="22"/>
      <c r="H229" s="22"/>
      <c r="J229" s="22"/>
      <c r="P229" s="22"/>
      <c r="W229" s="79"/>
      <c r="X229" s="79"/>
      <c r="Y229" s="79"/>
    </row>
    <row r="230" spans="1:25">
      <c r="A230" s="5"/>
      <c r="B230" s="8"/>
      <c r="D230" s="22" t="s">
        <v>205</v>
      </c>
      <c r="F230" s="22"/>
      <c r="G230" s="22"/>
      <c r="H230" s="22"/>
      <c r="J230" s="22"/>
      <c r="P230" s="22"/>
      <c r="W230" s="79"/>
      <c r="X230" s="79"/>
      <c r="Y230" s="79"/>
    </row>
    <row r="231" spans="1:25">
      <c r="A231" s="7"/>
      <c r="B231" s="8"/>
      <c r="D231" s="22" t="s">
        <v>206</v>
      </c>
      <c r="F231" s="22"/>
      <c r="G231" s="22"/>
      <c r="H231" s="22"/>
      <c r="J231" s="22"/>
      <c r="P231" s="22"/>
      <c r="W231" s="79"/>
      <c r="X231" s="79"/>
      <c r="Y231" s="79"/>
    </row>
    <row r="232" spans="1:25">
      <c r="A232" s="5"/>
      <c r="B232" s="6"/>
      <c r="D232" s="22" t="s">
        <v>207</v>
      </c>
      <c r="F232" s="22"/>
      <c r="G232" s="22"/>
      <c r="H232" s="22"/>
      <c r="J232" s="22"/>
      <c r="P232" s="22"/>
      <c r="W232" s="79"/>
      <c r="X232" s="79"/>
      <c r="Y232" s="79"/>
    </row>
    <row r="233" spans="1:25">
      <c r="A233" s="7"/>
      <c r="B233" s="6"/>
      <c r="D233" s="22" t="s">
        <v>208</v>
      </c>
      <c r="F233" s="22"/>
      <c r="G233" s="22"/>
      <c r="H233" s="22"/>
      <c r="J233" s="22"/>
      <c r="P233" s="22"/>
      <c r="W233" s="79"/>
      <c r="X233" s="79"/>
      <c r="Y233" s="79"/>
    </row>
    <row r="234" spans="1:25">
      <c r="A234" s="7"/>
      <c r="B234" s="6"/>
      <c r="D234" s="22" t="s">
        <v>209</v>
      </c>
      <c r="F234" s="22"/>
      <c r="G234" s="22"/>
      <c r="H234" s="22"/>
      <c r="J234" s="22"/>
      <c r="P234" s="22"/>
      <c r="W234" s="79"/>
      <c r="X234" s="79"/>
      <c r="Y234" s="79"/>
    </row>
    <row r="235" spans="1:25">
      <c r="A235" s="7"/>
      <c r="B235" s="8"/>
      <c r="D235" s="22" t="s">
        <v>210</v>
      </c>
      <c r="F235" s="22"/>
      <c r="G235" s="22"/>
      <c r="H235" s="22"/>
      <c r="J235" s="22"/>
      <c r="P235" s="22"/>
      <c r="W235" s="79"/>
      <c r="X235" s="79"/>
      <c r="Y235" s="79"/>
    </row>
    <row r="236" spans="1:25">
      <c r="A236" s="5"/>
      <c r="B236" s="8"/>
      <c r="D236" s="22" t="s">
        <v>212</v>
      </c>
      <c r="F236" s="22"/>
      <c r="G236" s="22"/>
      <c r="H236" s="22"/>
      <c r="J236" s="22"/>
      <c r="P236" s="22"/>
      <c r="W236" s="79"/>
      <c r="X236" s="79"/>
      <c r="Y236" s="79"/>
    </row>
    <row r="237" spans="1:25">
      <c r="A237" s="5"/>
      <c r="B237" s="8"/>
      <c r="D237" s="22" t="s">
        <v>213</v>
      </c>
      <c r="F237" s="22"/>
      <c r="G237" s="22"/>
      <c r="H237" s="22"/>
      <c r="J237" s="22"/>
      <c r="P237" s="22"/>
      <c r="W237" s="79"/>
      <c r="X237" s="79"/>
      <c r="Y237" s="79"/>
    </row>
    <row r="238" spans="1:25">
      <c r="A238" s="5"/>
      <c r="B238" s="6"/>
      <c r="D238" s="22" t="s">
        <v>214</v>
      </c>
      <c r="F238" s="22"/>
      <c r="G238" s="22"/>
      <c r="H238" s="22"/>
      <c r="J238" s="22"/>
      <c r="P238" s="22"/>
      <c r="W238" s="79"/>
      <c r="X238" s="79"/>
      <c r="Y238" s="79"/>
    </row>
    <row r="239" spans="1:25">
      <c r="A239" s="5"/>
      <c r="B239" s="6"/>
      <c r="D239" s="22" t="s">
        <v>215</v>
      </c>
      <c r="F239" s="22"/>
      <c r="G239" s="22"/>
      <c r="H239" s="22"/>
      <c r="J239" s="22"/>
      <c r="P239" s="22"/>
      <c r="W239" s="79"/>
      <c r="X239" s="79"/>
      <c r="Y239" s="79"/>
    </row>
    <row r="240" spans="1:25">
      <c r="A240" s="7"/>
      <c r="B240" s="6"/>
      <c r="D240" s="22" t="s">
        <v>15</v>
      </c>
      <c r="F240" s="22"/>
      <c r="G240" s="22"/>
      <c r="H240" s="22"/>
      <c r="J240" s="22"/>
      <c r="P240" s="22"/>
      <c r="W240" s="79"/>
      <c r="X240" s="79"/>
      <c r="Y240" s="79"/>
    </row>
    <row r="241" spans="1:25">
      <c r="A241" s="3"/>
      <c r="B241" s="6"/>
      <c r="D241" s="22" t="s">
        <v>16</v>
      </c>
      <c r="F241" s="22"/>
      <c r="G241" s="22"/>
      <c r="H241" s="22"/>
      <c r="J241" s="22"/>
      <c r="P241" s="22"/>
      <c r="W241" s="79"/>
      <c r="X241" s="79"/>
      <c r="Y241" s="79"/>
    </row>
    <row r="242" spans="1:25">
      <c r="A242" s="7"/>
      <c r="B242" s="6"/>
      <c r="D242" s="22" t="s">
        <v>17</v>
      </c>
      <c r="F242" s="22"/>
      <c r="G242" s="22"/>
      <c r="H242" s="22"/>
      <c r="J242" s="22"/>
      <c r="P242" s="22"/>
      <c r="W242" s="79"/>
      <c r="X242" s="79"/>
      <c r="Y242" s="79"/>
    </row>
    <row r="243" spans="1:25">
      <c r="A243" s="5"/>
      <c r="B243" s="6"/>
      <c r="D243" s="22" t="s">
        <v>18</v>
      </c>
      <c r="F243" s="22"/>
      <c r="G243" s="22"/>
      <c r="H243" s="22"/>
      <c r="J243" s="22"/>
      <c r="P243" s="22"/>
      <c r="W243" s="79"/>
      <c r="X243" s="79"/>
      <c r="Y243" s="79"/>
    </row>
    <row r="244" spans="1:25">
      <c r="A244" s="5"/>
      <c r="B244" s="6"/>
      <c r="D244" s="22" t="s">
        <v>19</v>
      </c>
      <c r="F244" s="22"/>
      <c r="G244" s="22"/>
      <c r="H244" s="22"/>
      <c r="J244" s="22"/>
      <c r="P244" s="22"/>
      <c r="W244" s="79"/>
      <c r="X244" s="79"/>
      <c r="Y244" s="79"/>
    </row>
    <row r="245" spans="1:25">
      <c r="A245" s="7"/>
      <c r="B245" s="6"/>
      <c r="D245" s="22" t="s">
        <v>219</v>
      </c>
      <c r="F245" s="22"/>
      <c r="G245" s="22"/>
      <c r="H245" s="22"/>
      <c r="J245" s="22"/>
      <c r="P245" s="22"/>
      <c r="W245" s="79"/>
      <c r="X245" s="79"/>
      <c r="Y245" s="79"/>
    </row>
    <row r="246" spans="1:25">
      <c r="A246" s="5"/>
      <c r="B246" s="6"/>
      <c r="D246" s="22" t="s">
        <v>220</v>
      </c>
      <c r="F246" s="22"/>
      <c r="G246" s="22"/>
      <c r="H246" s="22"/>
      <c r="J246" s="22"/>
      <c r="P246" s="22"/>
      <c r="W246" s="79"/>
      <c r="X246" s="79"/>
      <c r="Y246" s="79"/>
    </row>
    <row r="247" spans="1:25">
      <c r="A247" s="5"/>
      <c r="B247" s="6"/>
      <c r="D247" s="22" t="s">
        <v>221</v>
      </c>
      <c r="F247" s="22"/>
      <c r="G247" s="22"/>
      <c r="H247" s="22"/>
      <c r="J247" s="22"/>
      <c r="P247" s="22"/>
      <c r="W247" s="79"/>
      <c r="X247" s="79"/>
      <c r="Y247" s="79"/>
    </row>
    <row r="248" spans="1:25">
      <c r="A248" s="7"/>
      <c r="B248" s="6"/>
      <c r="D248" s="22" t="s">
        <v>222</v>
      </c>
      <c r="F248" s="22"/>
      <c r="G248" s="22"/>
      <c r="H248" s="22"/>
      <c r="J248" s="22"/>
      <c r="P248" s="22"/>
      <c r="W248" s="79"/>
      <c r="X248" s="79"/>
      <c r="Y248" s="79"/>
    </row>
    <row r="249" spans="1:25">
      <c r="A249" s="7"/>
      <c r="B249" s="6"/>
      <c r="D249" s="22" t="s">
        <v>223</v>
      </c>
      <c r="F249" s="22"/>
      <c r="G249" s="22"/>
      <c r="H249" s="22"/>
      <c r="J249" s="22"/>
      <c r="P249" s="22"/>
      <c r="W249" s="79"/>
      <c r="X249" s="79"/>
      <c r="Y249" s="79"/>
    </row>
    <row r="250" spans="1:25">
      <c r="A250" s="5"/>
      <c r="B250" s="6"/>
      <c r="D250" s="22" t="s">
        <v>137</v>
      </c>
      <c r="F250" s="22"/>
      <c r="G250" s="22"/>
      <c r="H250" s="22"/>
      <c r="J250" s="22"/>
      <c r="P250" s="22"/>
      <c r="W250" s="79"/>
      <c r="X250" s="79"/>
      <c r="Y250" s="79"/>
    </row>
    <row r="251" spans="1:25">
      <c r="A251" s="7"/>
      <c r="B251" s="11"/>
      <c r="D251" s="22" t="s">
        <v>8</v>
      </c>
      <c r="F251" s="22"/>
      <c r="G251" s="22"/>
      <c r="H251" s="22"/>
      <c r="J251" s="22"/>
      <c r="P251" s="22"/>
      <c r="W251" s="79"/>
      <c r="X251" s="79"/>
      <c r="Y251" s="79"/>
    </row>
    <row r="252" spans="1:25">
      <c r="A252" s="7"/>
      <c r="B252" s="6"/>
      <c r="D252" s="22" t="s">
        <v>224</v>
      </c>
      <c r="F252" s="22"/>
      <c r="G252" s="22"/>
      <c r="H252" s="22"/>
      <c r="J252" s="22"/>
      <c r="P252" s="22"/>
      <c r="W252" s="79"/>
      <c r="X252" s="79"/>
      <c r="Y252" s="79"/>
    </row>
    <row r="253" spans="1:25">
      <c r="A253" s="5"/>
      <c r="B253" s="6"/>
      <c r="D253" s="22" t="s">
        <v>225</v>
      </c>
      <c r="F253" s="22"/>
      <c r="G253" s="22"/>
      <c r="H253" s="22"/>
      <c r="J253" s="22"/>
      <c r="P253" s="22"/>
      <c r="W253" s="79"/>
      <c r="X253" s="79"/>
      <c r="Y253" s="79"/>
    </row>
    <row r="254" spans="1:25">
      <c r="A254" s="7"/>
      <c r="B254" s="11"/>
      <c r="D254" s="22" t="s">
        <v>226</v>
      </c>
      <c r="F254" s="22"/>
      <c r="G254" s="22"/>
      <c r="H254" s="22"/>
      <c r="J254" s="22"/>
      <c r="P254" s="22"/>
      <c r="W254" s="79"/>
      <c r="X254" s="79"/>
      <c r="Y254" s="79"/>
    </row>
    <row r="255" spans="1:25">
      <c r="A255" s="5"/>
      <c r="B255" s="6"/>
      <c r="D255" s="22" t="s">
        <v>227</v>
      </c>
      <c r="F255" s="22"/>
      <c r="G255" s="22"/>
      <c r="H255" s="22"/>
      <c r="J255" s="22"/>
      <c r="P255" s="22"/>
      <c r="W255" s="79"/>
      <c r="X255" s="79"/>
      <c r="Y255" s="79"/>
    </row>
    <row r="256" spans="1:25">
      <c r="A256" s="5"/>
      <c r="B256" s="6"/>
      <c r="D256" s="22" t="s">
        <v>228</v>
      </c>
      <c r="F256" s="22"/>
      <c r="G256" s="22"/>
      <c r="H256" s="22"/>
      <c r="J256" s="22"/>
      <c r="P256" s="22"/>
      <c r="W256" s="79"/>
      <c r="X256" s="79"/>
      <c r="Y256" s="79"/>
    </row>
    <row r="257" spans="1:25">
      <c r="A257" s="5"/>
      <c r="B257" s="8"/>
      <c r="D257" s="22" t="s">
        <v>229</v>
      </c>
      <c r="F257" s="22"/>
      <c r="G257" s="22"/>
      <c r="H257" s="22"/>
      <c r="J257" s="22"/>
      <c r="P257" s="22"/>
      <c r="W257" s="79"/>
      <c r="X257" s="79"/>
      <c r="Y257" s="79"/>
    </row>
    <row r="258" spans="1:25">
      <c r="A258" s="13"/>
      <c r="B258" s="6"/>
      <c r="D258" s="22" t="s">
        <v>230</v>
      </c>
      <c r="F258" s="22"/>
      <c r="G258" s="22"/>
      <c r="H258" s="22"/>
      <c r="J258" s="22"/>
      <c r="P258" s="22"/>
      <c r="W258" s="79"/>
      <c r="X258" s="79"/>
      <c r="Y258" s="79"/>
    </row>
    <row r="259" spans="1:25">
      <c r="A259" s="5"/>
      <c r="B259" s="11"/>
      <c r="D259" s="22" t="s">
        <v>231</v>
      </c>
      <c r="F259" s="22"/>
      <c r="G259" s="22"/>
      <c r="H259" s="22"/>
      <c r="J259" s="22"/>
      <c r="P259" s="22"/>
      <c r="W259" s="79"/>
      <c r="X259" s="79"/>
      <c r="Y259" s="79"/>
    </row>
    <row r="260" spans="1:25">
      <c r="A260" s="5"/>
      <c r="B260" s="4"/>
      <c r="D260" s="82" t="s">
        <v>1274</v>
      </c>
      <c r="F260" s="22"/>
      <c r="G260" s="22"/>
      <c r="H260" s="22"/>
      <c r="J260" s="22"/>
      <c r="P260" s="22"/>
      <c r="W260" s="79"/>
      <c r="X260" s="79"/>
      <c r="Y260" s="79"/>
    </row>
    <row r="261" spans="1:25">
      <c r="A261" s="7"/>
      <c r="B261" s="15"/>
      <c r="D261" s="22" t="s">
        <v>232</v>
      </c>
      <c r="F261" s="22"/>
      <c r="G261" s="22"/>
      <c r="H261" s="22"/>
      <c r="J261" s="22"/>
      <c r="P261" s="22"/>
      <c r="W261" s="79"/>
      <c r="X261" s="79"/>
      <c r="Y261" s="79"/>
    </row>
    <row r="262" spans="1:25">
      <c r="A262" s="9"/>
      <c r="B262" s="6"/>
      <c r="D262" s="22" t="s">
        <v>233</v>
      </c>
      <c r="F262" s="22"/>
      <c r="G262" s="22"/>
      <c r="H262" s="22"/>
      <c r="J262" s="22"/>
      <c r="P262" s="22"/>
      <c r="W262" s="79"/>
      <c r="X262" s="79"/>
      <c r="Y262" s="79"/>
    </row>
    <row r="263" spans="1:25">
      <c r="A263" s="5"/>
      <c r="B263" s="14"/>
      <c r="D263" s="22" t="s">
        <v>234</v>
      </c>
      <c r="F263" s="22"/>
      <c r="G263" s="22"/>
      <c r="H263" s="22"/>
      <c r="J263" s="22"/>
      <c r="P263" s="22"/>
      <c r="W263" s="79"/>
      <c r="X263" s="79"/>
      <c r="Y263" s="79"/>
    </row>
    <row r="264" spans="1:25">
      <c r="A264" s="7"/>
      <c r="B264" s="14"/>
      <c r="D264" s="22" t="s">
        <v>235</v>
      </c>
      <c r="F264" s="22"/>
      <c r="J264" s="22"/>
      <c r="P264" s="22"/>
      <c r="W264" s="79"/>
      <c r="X264" s="79"/>
      <c r="Y264" s="79"/>
    </row>
    <row r="265" spans="1:25">
      <c r="A265" s="5"/>
      <c r="B265" s="4"/>
      <c r="D265" s="22" t="s">
        <v>236</v>
      </c>
      <c r="F265" s="22"/>
      <c r="J265" s="22"/>
      <c r="P265" s="22"/>
      <c r="W265" s="79"/>
      <c r="X265" s="79"/>
      <c r="Y265" s="79"/>
    </row>
    <row r="266" spans="1:25">
      <c r="A266" s="5"/>
      <c r="B266" s="4"/>
      <c r="D266" s="22" t="s">
        <v>237</v>
      </c>
      <c r="F266" s="22"/>
      <c r="J266" s="22"/>
      <c r="P266" s="22"/>
      <c r="W266" s="79"/>
      <c r="X266" s="79"/>
      <c r="Y266" s="79"/>
    </row>
    <row r="267" spans="1:25">
      <c r="A267" s="7"/>
      <c r="B267" s="4"/>
      <c r="D267" s="22" t="s">
        <v>238</v>
      </c>
      <c r="F267" s="22"/>
      <c r="J267" s="22"/>
      <c r="P267" s="22"/>
      <c r="W267" s="79"/>
    </row>
    <row r="268" spans="1:25">
      <c r="A268" s="5"/>
      <c r="B268" s="4"/>
      <c r="D268" s="22" t="s">
        <v>239</v>
      </c>
      <c r="F268" s="22"/>
      <c r="J268" s="22"/>
      <c r="P268" s="22"/>
      <c r="W268" s="79"/>
    </row>
    <row r="269" spans="1:25">
      <c r="A269" s="5"/>
      <c r="B269" s="4"/>
      <c r="D269" s="22" t="s">
        <v>240</v>
      </c>
      <c r="F269" s="22"/>
      <c r="J269" s="22"/>
      <c r="P269" s="22"/>
      <c r="W269" s="79"/>
    </row>
    <row r="270" spans="1:25">
      <c r="A270" s="5"/>
      <c r="B270" s="15"/>
      <c r="D270" s="22" t="s">
        <v>268</v>
      </c>
      <c r="F270" s="22"/>
      <c r="J270" s="22"/>
      <c r="P270" s="22"/>
      <c r="W270" s="79"/>
    </row>
    <row r="271" spans="1:25">
      <c r="A271" s="5"/>
      <c r="B271" s="14"/>
      <c r="D271" s="22" t="s">
        <v>241</v>
      </c>
      <c r="F271" s="22"/>
      <c r="J271" s="22"/>
      <c r="P271" s="22"/>
      <c r="W271" s="79"/>
    </row>
    <row r="272" spans="1:25">
      <c r="A272" s="5"/>
      <c r="B272" s="8"/>
      <c r="D272" s="22" t="s">
        <v>242</v>
      </c>
      <c r="F272" s="22"/>
      <c r="J272" s="22"/>
      <c r="P272" s="22"/>
      <c r="W272" s="79"/>
    </row>
    <row r="273" spans="1:23" outlineLevel="1">
      <c r="A273" s="7"/>
      <c r="B273" s="8"/>
      <c r="D273" s="22" t="s">
        <v>11</v>
      </c>
      <c r="F273" s="22"/>
      <c r="W273" s="79"/>
    </row>
    <row r="274" spans="1:23" outlineLevel="1">
      <c r="A274" s="7"/>
      <c r="B274" s="8"/>
      <c r="D274" s="22" t="s">
        <v>272</v>
      </c>
      <c r="F274" s="22"/>
      <c r="W274" s="79"/>
    </row>
    <row r="275" spans="1:23" outlineLevel="1">
      <c r="A275" s="7"/>
      <c r="B275" s="6"/>
      <c r="D275" s="22" t="s">
        <v>269</v>
      </c>
      <c r="F275" s="22"/>
      <c r="W275" s="79"/>
    </row>
    <row r="276" spans="1:23" outlineLevel="1">
      <c r="A276" s="7"/>
      <c r="B276" s="6"/>
      <c r="D276" s="22" t="s">
        <v>270</v>
      </c>
      <c r="F276" s="22"/>
      <c r="W276" s="79"/>
    </row>
    <row r="277" spans="1:23" outlineLevel="1">
      <c r="A277" s="7"/>
      <c r="B277" s="6"/>
      <c r="D277" s="22" t="s">
        <v>271</v>
      </c>
      <c r="F277" s="22"/>
      <c r="W277" s="79"/>
    </row>
    <row r="278" spans="1:23" outlineLevel="1">
      <c r="A278" s="5"/>
      <c r="B278" s="11"/>
      <c r="D278" s="22" t="s">
        <v>243</v>
      </c>
      <c r="F278" s="22"/>
      <c r="W278" s="79"/>
    </row>
    <row r="279" spans="1:23" outlineLevel="1">
      <c r="A279" s="7"/>
      <c r="B279" s="6"/>
      <c r="D279" s="22" t="s">
        <v>244</v>
      </c>
      <c r="F279" s="22"/>
      <c r="W279" s="79"/>
    </row>
    <row r="280" spans="1:23" outlineLevel="1">
      <c r="A280" s="7"/>
      <c r="B280" s="6"/>
      <c r="F280" s="22"/>
      <c r="W280" s="79"/>
    </row>
    <row r="281" spans="1:23" outlineLevel="1">
      <c r="A281" s="5"/>
      <c r="B281" s="11"/>
      <c r="F281" s="22"/>
      <c r="W281" s="79"/>
    </row>
    <row r="282" spans="1:23" outlineLevel="1">
      <c r="A282" s="5"/>
      <c r="B282" s="6"/>
      <c r="F282" s="22"/>
      <c r="W282" s="79"/>
    </row>
    <row r="283" spans="1:23" outlineLevel="1">
      <c r="A283" s="7"/>
      <c r="B283" s="8"/>
      <c r="F283" s="22"/>
      <c r="W283" s="79"/>
    </row>
    <row r="284" spans="1:23" outlineLevel="1">
      <c r="A284" s="7"/>
      <c r="B284" s="6"/>
      <c r="W284" s="79"/>
    </row>
    <row r="285" spans="1:23" outlineLevel="1">
      <c r="A285" s="5"/>
      <c r="B285" s="6"/>
      <c r="W285" s="79"/>
    </row>
    <row r="286" spans="1:23" outlineLevel="1">
      <c r="A286" s="5"/>
      <c r="B286" s="6"/>
      <c r="W286" s="79"/>
    </row>
    <row r="287" spans="1:23" outlineLevel="1">
      <c r="A287" s="9"/>
      <c r="B287" s="6"/>
    </row>
    <row r="288" spans="1:23" outlineLevel="1">
      <c r="A288" s="7"/>
      <c r="B288" s="8"/>
    </row>
    <row r="289" spans="1:2" outlineLevel="1">
      <c r="A289" s="5"/>
      <c r="B289" s="8"/>
    </row>
    <row r="290" spans="1:2" outlineLevel="1">
      <c r="A290" s="5"/>
      <c r="B290" s="6"/>
    </row>
    <row r="291" spans="1:2" outlineLevel="1">
      <c r="A291" s="5"/>
      <c r="B291" s="6"/>
    </row>
    <row r="292" spans="1:2" outlineLevel="1">
      <c r="A292" s="5"/>
      <c r="B292" s="11"/>
    </row>
    <row r="293" spans="1:2" outlineLevel="1">
      <c r="A293" s="7"/>
      <c r="B293" s="6"/>
    </row>
    <row r="294" spans="1:2" outlineLevel="1">
      <c r="A294" s="5"/>
      <c r="B294" s="11"/>
    </row>
    <row r="295" spans="1:2" outlineLevel="1">
      <c r="A295" s="5"/>
      <c r="B295" s="6"/>
    </row>
    <row r="296" spans="1:2" outlineLevel="1">
      <c r="A296" s="5"/>
      <c r="B296" s="6"/>
    </row>
    <row r="297" spans="1:2" outlineLevel="1">
      <c r="A297" s="5"/>
      <c r="B297" s="6"/>
    </row>
    <row r="298" spans="1:2" outlineLevel="1">
      <c r="A298" s="7"/>
      <c r="B298" s="6"/>
    </row>
    <row r="299" spans="1:2" outlineLevel="1">
      <c r="A299" s="5"/>
      <c r="B299" s="6"/>
    </row>
    <row r="300" spans="1:2" outlineLevel="1">
      <c r="A300" s="5"/>
      <c r="B300" s="8"/>
    </row>
    <row r="301" spans="1:2" outlineLevel="1">
      <c r="A301" s="5"/>
      <c r="B301" s="8"/>
    </row>
    <row r="302" spans="1:2" outlineLevel="1">
      <c r="A302" s="7"/>
      <c r="B302" s="6"/>
    </row>
    <row r="303" spans="1:2" outlineLevel="1">
      <c r="A303" s="7"/>
      <c r="B303" s="8"/>
    </row>
    <row r="304" spans="1:2" outlineLevel="1">
      <c r="A304" s="5"/>
      <c r="B304" s="8"/>
    </row>
    <row r="305" spans="1:2" outlineLevel="1">
      <c r="A305" s="5"/>
      <c r="B305" s="8"/>
    </row>
    <row r="306" spans="1:2" outlineLevel="1"/>
    <row r="307" spans="1:2" outlineLevel="1"/>
    <row r="308" spans="1:2" outlineLevel="1"/>
    <row r="309" spans="1:2" outlineLevel="1"/>
    <row r="310" spans="1:2" outlineLevel="1"/>
    <row r="311" spans="1:2" outlineLevel="1"/>
    <row r="312" spans="1:2" outlineLevel="1"/>
    <row r="313" spans="1:2" outlineLevel="1"/>
    <row r="314" spans="1:2" outlineLevel="1"/>
    <row r="315" spans="1:2" outlineLevel="1"/>
    <row r="316" spans="1:2" outlineLevel="1"/>
    <row r="317" spans="1:2" outlineLevel="1"/>
    <row r="318" spans="1:2" outlineLevel="1"/>
    <row r="319" spans="1:2" outlineLevel="1"/>
    <row r="320" spans="1:2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outlineLevel="1"/>
    <row r="336" outlineLevel="1"/>
    <row r="337" outlineLevel="1"/>
  </sheetData>
  <autoFilter ref="A1:B305"/>
  <sortState ref="J90:J108">
    <sortCondition ref="J90"/>
  </sortState>
  <dataConsolidate/>
  <mergeCells count="2">
    <mergeCell ref="G1:H1"/>
    <mergeCell ref="X1:Y1"/>
  </mergeCells>
  <conditionalFormatting sqref="G1:P1048576 D80:D81">
    <cfRule type="containsText" dxfId="4" priority="5" operator="containsText" text="евро">
      <formula>NOT(ISERROR(SEARCH("евро",D1)))</formula>
    </cfRule>
  </conditionalFormatting>
  <conditionalFormatting sqref="D73">
    <cfRule type="containsText" dxfId="3" priority="4" operator="containsText" text="евро">
      <formula>NOT(ISERROR(SEARCH("евро",D73)))</formula>
    </cfRule>
  </conditionalFormatting>
  <conditionalFormatting sqref="D75">
    <cfRule type="containsText" dxfId="2" priority="3" operator="containsText" text="евро">
      <formula>NOT(ISERROR(SEARCH("евро",D75)))</formula>
    </cfRule>
  </conditionalFormatting>
  <conditionalFormatting sqref="D77">
    <cfRule type="containsText" dxfId="1" priority="2" operator="containsText" text="евро">
      <formula>NOT(ISERROR(SEARCH("евро",D77)))</formula>
    </cfRule>
  </conditionalFormatting>
  <conditionalFormatting sqref="D79">
    <cfRule type="containsText" dxfId="0" priority="1" operator="containsText" text="евро">
      <formula>NOT(ISERROR(SEARCH("евро",D79)))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5"/>
  <sheetViews>
    <sheetView workbookViewId="0">
      <selection activeCell="D38" sqref="D38"/>
    </sheetView>
  </sheetViews>
  <sheetFormatPr defaultRowHeight="15"/>
  <cols>
    <col min="1" max="1" width="23.7109375" bestFit="1" customWidth="1"/>
    <col min="2" max="2" width="20.42578125" bestFit="1" customWidth="1"/>
    <col min="3" max="3" width="33.28515625" customWidth="1"/>
    <col min="4" max="4" width="36.42578125" customWidth="1"/>
    <col min="5" max="5" width="28.7109375" style="45" customWidth="1"/>
    <col min="6" max="6" width="31.28515625" customWidth="1"/>
  </cols>
  <sheetData>
    <row r="1" spans="1:6" ht="15.75">
      <c r="A1" s="307" t="s">
        <v>327</v>
      </c>
      <c r="B1" s="307"/>
      <c r="C1" s="307"/>
      <c r="D1" s="307"/>
      <c r="E1" s="307"/>
      <c r="F1" s="307"/>
    </row>
    <row r="3" spans="1:6">
      <c r="A3" s="40" t="s">
        <v>328</v>
      </c>
      <c r="B3" s="40" t="s">
        <v>329</v>
      </c>
      <c r="C3" s="40" t="s">
        <v>330</v>
      </c>
      <c r="D3" s="40" t="s">
        <v>331</v>
      </c>
      <c r="E3" s="41" t="s">
        <v>332</v>
      </c>
      <c r="F3" s="42" t="s">
        <v>333</v>
      </c>
    </row>
    <row r="4" spans="1:6" ht="30">
      <c r="A4" s="43">
        <v>1103060</v>
      </c>
      <c r="B4" s="44">
        <v>22010200</v>
      </c>
      <c r="C4" s="45" t="s">
        <v>334</v>
      </c>
      <c r="D4" s="46" t="s">
        <v>334</v>
      </c>
      <c r="E4" s="45" t="s">
        <v>335</v>
      </c>
      <c r="F4" t="s">
        <v>336</v>
      </c>
    </row>
    <row r="5" spans="1:6">
      <c r="A5" s="43">
        <v>1304000</v>
      </c>
      <c r="B5" s="44">
        <v>27020000</v>
      </c>
      <c r="C5" s="45" t="s">
        <v>3</v>
      </c>
      <c r="D5" s="46" t="s">
        <v>3</v>
      </c>
      <c r="E5" s="45" t="s">
        <v>346</v>
      </c>
      <c r="F5" t="s">
        <v>336</v>
      </c>
    </row>
    <row r="6" spans="1:6" ht="60">
      <c r="A6" s="43">
        <v>1900030</v>
      </c>
      <c r="B6" s="44">
        <v>21010500</v>
      </c>
      <c r="C6" s="45" t="s">
        <v>350</v>
      </c>
      <c r="D6" s="46" t="s">
        <v>351</v>
      </c>
      <c r="E6" s="45" t="s">
        <v>352</v>
      </c>
      <c r="F6" t="s">
        <v>336</v>
      </c>
    </row>
    <row r="7" spans="1:6" ht="30">
      <c r="A7" s="43">
        <v>1900401</v>
      </c>
      <c r="B7" s="44">
        <v>22020810</v>
      </c>
      <c r="C7" s="45" t="s">
        <v>4</v>
      </c>
      <c r="D7" s="46" t="s">
        <v>366</v>
      </c>
      <c r="E7" s="45" t="s">
        <v>367</v>
      </c>
      <c r="F7" t="s">
        <v>336</v>
      </c>
    </row>
    <row r="8" spans="1:6" ht="45">
      <c r="A8" s="43">
        <v>1900402</v>
      </c>
      <c r="B8" s="44">
        <v>22020830</v>
      </c>
      <c r="C8" s="45" t="s">
        <v>368</v>
      </c>
      <c r="D8" s="46" t="s">
        <v>369</v>
      </c>
      <c r="E8" s="45" t="s">
        <v>367</v>
      </c>
      <c r="F8" t="s">
        <v>336</v>
      </c>
    </row>
    <row r="9" spans="1:6" ht="90">
      <c r="A9" s="43">
        <v>1900440</v>
      </c>
      <c r="B9" s="44">
        <v>22020300</v>
      </c>
      <c r="C9" s="45" t="s">
        <v>370</v>
      </c>
      <c r="D9" s="46" t="s">
        <v>371</v>
      </c>
      <c r="E9" s="45" t="s">
        <v>372</v>
      </c>
      <c r="F9" t="s">
        <v>336</v>
      </c>
    </row>
    <row r="10" spans="1:6" ht="105">
      <c r="A10" s="43">
        <v>1900441</v>
      </c>
      <c r="B10" s="44">
        <v>22020600</v>
      </c>
      <c r="C10" s="45" t="s">
        <v>373</v>
      </c>
      <c r="D10" s="46" t="s">
        <v>374</v>
      </c>
      <c r="E10" s="45" t="s">
        <v>367</v>
      </c>
      <c r="F10" t="s">
        <v>336</v>
      </c>
    </row>
    <row r="11" spans="1:6" ht="45">
      <c r="A11" s="47">
        <v>2500000</v>
      </c>
      <c r="B11" s="44">
        <v>21050200</v>
      </c>
      <c r="C11" s="45" t="s">
        <v>384</v>
      </c>
      <c r="D11" s="46" t="s">
        <v>385</v>
      </c>
      <c r="E11" s="45" t="s">
        <v>386</v>
      </c>
      <c r="F11" t="s">
        <v>336</v>
      </c>
    </row>
    <row r="12" spans="1:6" ht="60">
      <c r="A12" s="43">
        <v>1104000</v>
      </c>
      <c r="B12" s="44">
        <v>25020201</v>
      </c>
      <c r="C12" s="45" t="s">
        <v>337</v>
      </c>
      <c r="D12" s="46" t="s">
        <v>337</v>
      </c>
      <c r="E12" s="45" t="s">
        <v>338</v>
      </c>
      <c r="F12" t="s">
        <v>339</v>
      </c>
    </row>
    <row r="13" spans="1:6" ht="45">
      <c r="A13" s="43">
        <v>1111040</v>
      </c>
      <c r="B13" s="44">
        <v>21012500</v>
      </c>
      <c r="C13" s="45" t="s">
        <v>340</v>
      </c>
      <c r="D13" s="46" t="s">
        <v>344</v>
      </c>
      <c r="E13" s="45" t="s">
        <v>345</v>
      </c>
      <c r="F13" t="s">
        <v>339</v>
      </c>
    </row>
    <row r="14" spans="1:6" ht="75">
      <c r="A14" s="47">
        <v>1900180</v>
      </c>
      <c r="B14" s="44">
        <v>21040400</v>
      </c>
      <c r="C14" s="45" t="s">
        <v>353</v>
      </c>
      <c r="D14" s="46" t="s">
        <v>354</v>
      </c>
      <c r="E14" s="45" t="s">
        <v>355</v>
      </c>
      <c r="F14" t="s">
        <v>339</v>
      </c>
    </row>
    <row r="15" spans="1:6" ht="60">
      <c r="A15" s="43">
        <v>1900290</v>
      </c>
      <c r="B15" s="44">
        <v>21030400</v>
      </c>
      <c r="C15" s="45" t="s">
        <v>360</v>
      </c>
      <c r="D15" s="46" t="s">
        <v>361</v>
      </c>
      <c r="E15" s="45" t="s">
        <v>362</v>
      </c>
      <c r="F15" t="s">
        <v>339</v>
      </c>
    </row>
    <row r="16" spans="1:6" ht="90">
      <c r="A16" s="43">
        <v>1900293</v>
      </c>
      <c r="B16" s="44">
        <v>21030800</v>
      </c>
      <c r="C16" s="45" t="s">
        <v>363</v>
      </c>
      <c r="D16" s="46" t="s">
        <v>364</v>
      </c>
      <c r="E16" s="45" t="s">
        <v>365</v>
      </c>
      <c r="F16" t="s">
        <v>339</v>
      </c>
    </row>
    <row r="17" spans="1:6" ht="60">
      <c r="A17" s="47">
        <v>2640000</v>
      </c>
      <c r="B17" s="44">
        <v>21020200</v>
      </c>
      <c r="C17" s="45" t="s">
        <v>387</v>
      </c>
      <c r="D17" s="46" t="s">
        <v>388</v>
      </c>
      <c r="E17" s="45" t="s">
        <v>389</v>
      </c>
      <c r="F17" t="s">
        <v>339</v>
      </c>
    </row>
    <row r="18" spans="1:6" ht="60">
      <c r="A18" s="43">
        <v>2650000</v>
      </c>
      <c r="B18" s="44">
        <v>21020300</v>
      </c>
      <c r="C18" s="45" t="s">
        <v>390</v>
      </c>
      <c r="D18" s="46" t="s">
        <v>391</v>
      </c>
      <c r="E18" s="45" t="s">
        <v>392</v>
      </c>
      <c r="F18" t="s">
        <v>339</v>
      </c>
    </row>
    <row r="19" spans="1:6" ht="60">
      <c r="A19" s="43">
        <v>2670000</v>
      </c>
      <c r="B19" s="44">
        <v>21020400</v>
      </c>
      <c r="C19" s="45" t="s">
        <v>393</v>
      </c>
      <c r="D19" s="46" t="s">
        <v>394</v>
      </c>
      <c r="E19" s="45" t="s">
        <v>395</v>
      </c>
      <c r="F19" t="s">
        <v>339</v>
      </c>
    </row>
    <row r="20" spans="1:6" ht="30">
      <c r="A20" s="43">
        <v>1111040</v>
      </c>
      <c r="B20" s="44">
        <v>21012500</v>
      </c>
      <c r="C20" s="45" t="s">
        <v>340</v>
      </c>
      <c r="D20" s="46" t="s">
        <v>341</v>
      </c>
      <c r="E20" s="45" t="s">
        <v>342</v>
      </c>
      <c r="F20" t="s">
        <v>343</v>
      </c>
    </row>
    <row r="21" spans="1:6">
      <c r="A21" s="43">
        <v>1500000</v>
      </c>
      <c r="B21" s="44">
        <v>21012300</v>
      </c>
      <c r="C21" s="45" t="s">
        <v>347</v>
      </c>
      <c r="D21" s="46" t="s">
        <v>348</v>
      </c>
      <c r="E21" s="45" t="s">
        <v>349</v>
      </c>
      <c r="F21" t="s">
        <v>343</v>
      </c>
    </row>
    <row r="22" spans="1:6" ht="30">
      <c r="A22" s="43">
        <v>1900210</v>
      </c>
      <c r="B22" s="44">
        <v>22030100</v>
      </c>
      <c r="C22" s="45" t="s">
        <v>356</v>
      </c>
      <c r="D22" s="46" t="s">
        <v>357</v>
      </c>
      <c r="E22" s="45" t="s">
        <v>358</v>
      </c>
      <c r="F22" t="s">
        <v>359</v>
      </c>
    </row>
    <row r="23" spans="1:6" ht="30">
      <c r="A23" s="43">
        <v>1900550</v>
      </c>
      <c r="B23" s="44">
        <v>22030400</v>
      </c>
      <c r="C23" s="45" t="s">
        <v>382</v>
      </c>
      <c r="D23" s="46" t="s">
        <v>382</v>
      </c>
      <c r="E23" s="45" t="s">
        <v>383</v>
      </c>
      <c r="F23" t="s">
        <v>359</v>
      </c>
    </row>
    <row r="24" spans="1:6" ht="45">
      <c r="A24" s="43">
        <v>1900460</v>
      </c>
      <c r="B24" s="44">
        <v>22060400</v>
      </c>
      <c r="C24" s="45" t="s">
        <v>375</v>
      </c>
      <c r="D24" s="46" t="s">
        <v>376</v>
      </c>
      <c r="E24" s="45" t="s">
        <v>377</v>
      </c>
      <c r="F24" t="s">
        <v>378</v>
      </c>
    </row>
    <row r="25" spans="1:6" ht="60">
      <c r="A25" s="43">
        <v>1900540</v>
      </c>
      <c r="B25" s="44">
        <v>23030000</v>
      </c>
      <c r="C25" s="45" t="s">
        <v>379</v>
      </c>
      <c r="D25" s="46" t="s">
        <v>380</v>
      </c>
      <c r="E25" s="45" t="s">
        <v>381</v>
      </c>
      <c r="F25" t="s">
        <v>378</v>
      </c>
    </row>
  </sheetData>
  <sortState ref="A4:F25">
    <sortCondition ref="F4:F25"/>
  </sortState>
  <mergeCells count="1">
    <mergeCell ref="A1:F1"/>
  </mergeCells>
  <pageMargins left="0.7" right="0.7" top="0.75" bottom="0.75" header="0.3" footer="0.3"/>
  <pageSetup paperSize="8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267"/>
  <sheetViews>
    <sheetView topLeftCell="A187" workbookViewId="0">
      <selection activeCell="A3" sqref="A3"/>
    </sheetView>
  </sheetViews>
  <sheetFormatPr defaultRowHeight="15"/>
  <cols>
    <col min="1" max="1" width="78.7109375" style="122" customWidth="1"/>
    <col min="2" max="3" width="17" style="122" customWidth="1"/>
    <col min="4" max="16384" width="9.140625" style="122"/>
  </cols>
  <sheetData>
    <row r="1" spans="1:3" s="124" customFormat="1" ht="30">
      <c r="A1" s="125" t="s">
        <v>1</v>
      </c>
      <c r="B1" s="125" t="s">
        <v>735</v>
      </c>
      <c r="C1" s="125" t="s">
        <v>736</v>
      </c>
    </row>
    <row r="3" spans="1:3">
      <c r="A3" s="122" t="s">
        <v>752</v>
      </c>
      <c r="B3" s="122" t="s">
        <v>753</v>
      </c>
    </row>
    <row r="4" spans="1:3">
      <c r="A4" s="122" t="s">
        <v>754</v>
      </c>
      <c r="B4" s="122" t="s">
        <v>755</v>
      </c>
    </row>
    <row r="5" spans="1:3">
      <c r="A5" s="122" t="s">
        <v>756</v>
      </c>
      <c r="B5" s="122" t="s">
        <v>757</v>
      </c>
    </row>
    <row r="6" spans="1:3">
      <c r="A6" s="122" t="s">
        <v>758</v>
      </c>
      <c r="B6" s="122" t="s">
        <v>759</v>
      </c>
      <c r="C6" s="122" t="s">
        <v>759</v>
      </c>
    </row>
    <row r="7" spans="1:3">
      <c r="A7" s="122" t="s">
        <v>760</v>
      </c>
      <c r="B7" s="122" t="s">
        <v>761</v>
      </c>
    </row>
    <row r="8" spans="1:3">
      <c r="A8" s="122" t="s">
        <v>762</v>
      </c>
      <c r="B8" s="122" t="s">
        <v>763</v>
      </c>
      <c r="C8" s="122" t="s">
        <v>763</v>
      </c>
    </row>
    <row r="9" spans="1:3">
      <c r="A9" s="122" t="s">
        <v>764</v>
      </c>
      <c r="B9" s="122" t="s">
        <v>765</v>
      </c>
      <c r="C9" s="122" t="s">
        <v>766</v>
      </c>
    </row>
    <row r="10" spans="1:3">
      <c r="A10" s="122" t="s">
        <v>767</v>
      </c>
      <c r="B10" s="122" t="s">
        <v>768</v>
      </c>
      <c r="C10" s="122" t="s">
        <v>769</v>
      </c>
    </row>
    <row r="11" spans="1:3">
      <c r="A11" s="122" t="s">
        <v>770</v>
      </c>
      <c r="B11" s="122" t="s">
        <v>771</v>
      </c>
      <c r="C11" s="122" t="s">
        <v>771</v>
      </c>
    </row>
    <row r="12" spans="1:3">
      <c r="A12" s="122" t="s">
        <v>772</v>
      </c>
      <c r="B12" s="122" t="s">
        <v>773</v>
      </c>
      <c r="C12" s="122" t="s">
        <v>911</v>
      </c>
    </row>
    <row r="13" spans="1:3">
      <c r="A13" s="122" t="s">
        <v>774</v>
      </c>
      <c r="B13" s="122" t="s">
        <v>775</v>
      </c>
    </row>
    <row r="14" spans="1:3">
      <c r="A14" s="122" t="s">
        <v>776</v>
      </c>
      <c r="B14" s="122" t="s">
        <v>777</v>
      </c>
      <c r="C14" s="122" t="s">
        <v>777</v>
      </c>
    </row>
    <row r="15" spans="1:3">
      <c r="A15" s="122" t="s">
        <v>778</v>
      </c>
      <c r="B15" s="122" t="s">
        <v>779</v>
      </c>
      <c r="C15" s="122" t="s">
        <v>769</v>
      </c>
    </row>
    <row r="16" spans="1:3">
      <c r="A16" s="122" t="s">
        <v>780</v>
      </c>
      <c r="B16" s="122" t="s">
        <v>781</v>
      </c>
      <c r="C16" s="122" t="s">
        <v>769</v>
      </c>
    </row>
    <row r="17" spans="1:3">
      <c r="A17" s="122" t="s">
        <v>782</v>
      </c>
      <c r="B17" s="122" t="s">
        <v>783</v>
      </c>
      <c r="C17" s="122" t="s">
        <v>769</v>
      </c>
    </row>
    <row r="18" spans="1:3">
      <c r="A18" s="122" t="s">
        <v>784</v>
      </c>
      <c r="B18" s="122" t="s">
        <v>785</v>
      </c>
      <c r="C18" s="122" t="s">
        <v>769</v>
      </c>
    </row>
    <row r="19" spans="1:3">
      <c r="A19" s="122" t="s">
        <v>786</v>
      </c>
      <c r="B19" s="122" t="s">
        <v>787</v>
      </c>
      <c r="C19" s="122" t="s">
        <v>787</v>
      </c>
    </row>
    <row r="20" spans="1:3">
      <c r="A20" s="122" t="s">
        <v>788</v>
      </c>
      <c r="B20" s="122" t="s">
        <v>789</v>
      </c>
      <c r="C20" s="122" t="s">
        <v>769</v>
      </c>
    </row>
    <row r="21" spans="1:3">
      <c r="A21" s="122" t="s">
        <v>790</v>
      </c>
      <c r="B21" s="122" t="s">
        <v>791</v>
      </c>
    </row>
    <row r="22" spans="1:3">
      <c r="A22" s="122" t="s">
        <v>792</v>
      </c>
      <c r="B22" s="122" t="s">
        <v>793</v>
      </c>
      <c r="C22" s="122" t="s">
        <v>793</v>
      </c>
    </row>
    <row r="23" spans="1:3">
      <c r="A23" s="122" t="s">
        <v>794</v>
      </c>
      <c r="B23" s="122" t="s">
        <v>795</v>
      </c>
      <c r="C23" s="122" t="s">
        <v>796</v>
      </c>
    </row>
    <row r="24" spans="1:3">
      <c r="A24" s="122" t="s">
        <v>797</v>
      </c>
      <c r="B24" s="122" t="s">
        <v>798</v>
      </c>
      <c r="C24" s="122" t="s">
        <v>796</v>
      </c>
    </row>
    <row r="25" spans="1:3">
      <c r="A25" s="122" t="s">
        <v>799</v>
      </c>
      <c r="B25" s="122" t="s">
        <v>800</v>
      </c>
      <c r="C25" s="122" t="s">
        <v>801</v>
      </c>
    </row>
    <row r="26" spans="1:3">
      <c r="A26" s="122" t="s">
        <v>799</v>
      </c>
      <c r="B26" s="122" t="s">
        <v>802</v>
      </c>
      <c r="C26" s="122" t="s">
        <v>803</v>
      </c>
    </row>
    <row r="27" spans="1:3">
      <c r="A27" s="122" t="s">
        <v>804</v>
      </c>
      <c r="B27" s="122" t="s">
        <v>805</v>
      </c>
      <c r="C27" s="122" t="s">
        <v>805</v>
      </c>
    </row>
    <row r="28" spans="1:3">
      <c r="A28" s="122" t="s">
        <v>806</v>
      </c>
      <c r="B28" s="122" t="s">
        <v>807</v>
      </c>
      <c r="C28" s="122" t="s">
        <v>807</v>
      </c>
    </row>
    <row r="29" spans="1:3">
      <c r="A29" s="122" t="s">
        <v>808</v>
      </c>
      <c r="B29" s="122" t="s">
        <v>809</v>
      </c>
      <c r="C29" s="122" t="s">
        <v>809</v>
      </c>
    </row>
    <row r="30" spans="1:3">
      <c r="A30" s="122" t="s">
        <v>810</v>
      </c>
      <c r="B30" s="122" t="s">
        <v>811</v>
      </c>
      <c r="C30" s="122" t="s">
        <v>811</v>
      </c>
    </row>
    <row r="31" spans="1:3">
      <c r="A31" s="122" t="s">
        <v>812</v>
      </c>
      <c r="B31" s="122" t="s">
        <v>813</v>
      </c>
      <c r="C31" s="122" t="s">
        <v>813</v>
      </c>
    </row>
    <row r="32" spans="1:3">
      <c r="A32" s="122" t="s">
        <v>814</v>
      </c>
      <c r="B32" s="122" t="s">
        <v>815</v>
      </c>
      <c r="C32" s="122" t="s">
        <v>815</v>
      </c>
    </row>
    <row r="33" spans="1:3">
      <c r="A33" s="122" t="s">
        <v>816</v>
      </c>
      <c r="B33" s="122" t="s">
        <v>817</v>
      </c>
      <c r="C33" s="122" t="s">
        <v>817</v>
      </c>
    </row>
    <row r="34" spans="1:3">
      <c r="A34" s="122" t="s">
        <v>818</v>
      </c>
      <c r="B34" s="122" t="s">
        <v>819</v>
      </c>
      <c r="C34" s="122" t="s">
        <v>819</v>
      </c>
    </row>
    <row r="35" spans="1:3">
      <c r="A35" s="122" t="s">
        <v>820</v>
      </c>
      <c r="B35" s="122" t="s">
        <v>821</v>
      </c>
      <c r="C35" s="122" t="s">
        <v>821</v>
      </c>
    </row>
    <row r="36" spans="1:3">
      <c r="A36" s="122" t="s">
        <v>822</v>
      </c>
      <c r="B36" s="122" t="s">
        <v>823</v>
      </c>
      <c r="C36" s="122" t="s">
        <v>823</v>
      </c>
    </row>
    <row r="37" spans="1:3">
      <c r="A37" s="122" t="s">
        <v>824</v>
      </c>
      <c r="B37" s="122" t="s">
        <v>825</v>
      </c>
      <c r="C37" s="122" t="s">
        <v>825</v>
      </c>
    </row>
    <row r="38" spans="1:3">
      <c r="A38" s="122" t="s">
        <v>1278</v>
      </c>
      <c r="B38" s="122" t="s">
        <v>1279</v>
      </c>
      <c r="C38" s="122" t="s">
        <v>1279</v>
      </c>
    </row>
    <row r="39" spans="1:3">
      <c r="A39" s="122" t="s">
        <v>826</v>
      </c>
      <c r="B39" s="122" t="s">
        <v>827</v>
      </c>
      <c r="C39" s="122" t="s">
        <v>827</v>
      </c>
    </row>
    <row r="40" spans="1:3">
      <c r="A40" s="122" t="s">
        <v>828</v>
      </c>
      <c r="B40" s="122" t="s">
        <v>829</v>
      </c>
      <c r="C40" s="122" t="s">
        <v>829</v>
      </c>
    </row>
    <row r="41" spans="1:3">
      <c r="A41" s="124" t="s">
        <v>830</v>
      </c>
      <c r="B41" s="122" t="s">
        <v>831</v>
      </c>
      <c r="C41" s="122" t="s">
        <v>831</v>
      </c>
    </row>
    <row r="42" spans="1:3" ht="30">
      <c r="A42" s="124" t="s">
        <v>832</v>
      </c>
      <c r="B42" s="122" t="s">
        <v>833</v>
      </c>
      <c r="C42" s="122" t="s">
        <v>833</v>
      </c>
    </row>
    <row r="43" spans="1:3">
      <c r="A43" s="122" t="s">
        <v>834</v>
      </c>
      <c r="B43" s="122" t="s">
        <v>835</v>
      </c>
      <c r="C43" s="122" t="s">
        <v>835</v>
      </c>
    </row>
    <row r="44" spans="1:3">
      <c r="A44" s="122" t="s">
        <v>834</v>
      </c>
      <c r="B44" s="122" t="s">
        <v>836</v>
      </c>
    </row>
    <row r="45" spans="1:3">
      <c r="A45" s="122" t="s">
        <v>837</v>
      </c>
      <c r="B45" s="122" t="s">
        <v>838</v>
      </c>
      <c r="C45" s="122" t="s">
        <v>838</v>
      </c>
    </row>
    <row r="46" spans="1:3">
      <c r="A46" s="122" t="s">
        <v>839</v>
      </c>
      <c r="B46" s="122" t="s">
        <v>840</v>
      </c>
    </row>
    <row r="47" spans="1:3">
      <c r="A47" s="122" t="s">
        <v>841</v>
      </c>
      <c r="B47" s="122" t="s">
        <v>842</v>
      </c>
    </row>
    <row r="48" spans="1:3">
      <c r="A48" s="122" t="s">
        <v>843</v>
      </c>
      <c r="B48" s="122" t="s">
        <v>844</v>
      </c>
      <c r="C48" s="122" t="s">
        <v>844</v>
      </c>
    </row>
    <row r="49" spans="1:3">
      <c r="A49" s="122" t="s">
        <v>845</v>
      </c>
      <c r="B49" s="122" t="s">
        <v>846</v>
      </c>
    </row>
    <row r="50" spans="1:3">
      <c r="A50" s="122" t="s">
        <v>847</v>
      </c>
      <c r="B50" s="122" t="s">
        <v>848</v>
      </c>
      <c r="C50" s="122" t="s">
        <v>848</v>
      </c>
    </row>
    <row r="51" spans="1:3">
      <c r="A51" s="122" t="s">
        <v>849</v>
      </c>
      <c r="B51" s="122" t="s">
        <v>850</v>
      </c>
      <c r="C51" s="122" t="s">
        <v>850</v>
      </c>
    </row>
    <row r="52" spans="1:3">
      <c r="A52" s="122" t="s">
        <v>851</v>
      </c>
      <c r="B52" s="122" t="s">
        <v>852</v>
      </c>
      <c r="C52" s="122" t="s">
        <v>852</v>
      </c>
    </row>
    <row r="53" spans="1:3">
      <c r="A53" s="122" t="s">
        <v>853</v>
      </c>
      <c r="B53" s="122" t="s">
        <v>854</v>
      </c>
      <c r="C53" s="122" t="s">
        <v>854</v>
      </c>
    </row>
    <row r="54" spans="1:3">
      <c r="A54" s="122" t="s">
        <v>855</v>
      </c>
      <c r="B54" s="122" t="s">
        <v>856</v>
      </c>
      <c r="C54" s="122" t="s">
        <v>856</v>
      </c>
    </row>
    <row r="55" spans="1:3">
      <c r="A55" s="122" t="s">
        <v>1280</v>
      </c>
      <c r="B55" s="122" t="s">
        <v>857</v>
      </c>
      <c r="C55" s="122" t="s">
        <v>857</v>
      </c>
    </row>
    <row r="56" spans="1:3">
      <c r="A56" s="122" t="s">
        <v>858</v>
      </c>
      <c r="B56" s="122" t="s">
        <v>859</v>
      </c>
      <c r="C56" s="122" t="s">
        <v>859</v>
      </c>
    </row>
    <row r="57" spans="1:3">
      <c r="A57" s="122" t="s">
        <v>860</v>
      </c>
      <c r="B57" s="122" t="s">
        <v>861</v>
      </c>
      <c r="C57" s="122" t="s">
        <v>861</v>
      </c>
    </row>
    <row r="58" spans="1:3">
      <c r="A58" s="122" t="s">
        <v>862</v>
      </c>
      <c r="B58" s="122" t="s">
        <v>863</v>
      </c>
      <c r="C58" s="122" t="s">
        <v>863</v>
      </c>
    </row>
    <row r="59" spans="1:3">
      <c r="A59" s="122" t="s">
        <v>864</v>
      </c>
      <c r="B59" s="122" t="s">
        <v>865</v>
      </c>
      <c r="C59" s="122" t="s">
        <v>769</v>
      </c>
    </row>
    <row r="60" spans="1:3">
      <c r="A60" s="122" t="s">
        <v>866</v>
      </c>
      <c r="B60" s="122" t="s">
        <v>867</v>
      </c>
      <c r="C60" s="122" t="s">
        <v>867</v>
      </c>
    </row>
    <row r="61" spans="1:3">
      <c r="A61" s="122" t="s">
        <v>868</v>
      </c>
      <c r="B61" s="122" t="s">
        <v>869</v>
      </c>
      <c r="C61" s="122" t="s">
        <v>769</v>
      </c>
    </row>
    <row r="62" spans="1:3">
      <c r="A62" s="122" t="s">
        <v>870</v>
      </c>
      <c r="B62" s="122" t="s">
        <v>803</v>
      </c>
      <c r="C62" s="122" t="s">
        <v>803</v>
      </c>
    </row>
    <row r="63" spans="1:3">
      <c r="A63" s="122" t="s">
        <v>871</v>
      </c>
      <c r="B63" s="122" t="s">
        <v>872</v>
      </c>
      <c r="C63" s="122" t="s">
        <v>873</v>
      </c>
    </row>
    <row r="64" spans="1:3">
      <c r="A64" s="122" t="s">
        <v>874</v>
      </c>
      <c r="B64" s="122" t="s">
        <v>875</v>
      </c>
      <c r="C64" s="122" t="s">
        <v>876</v>
      </c>
    </row>
    <row r="65" spans="1:3">
      <c r="A65" s="122" t="s">
        <v>877</v>
      </c>
      <c r="B65" s="122" t="s">
        <v>878</v>
      </c>
      <c r="C65" s="122" t="s">
        <v>878</v>
      </c>
    </row>
    <row r="66" spans="1:3">
      <c r="A66" s="122" t="s">
        <v>1281</v>
      </c>
      <c r="B66" s="122" t="s">
        <v>879</v>
      </c>
      <c r="C66" s="122" t="s">
        <v>880</v>
      </c>
    </row>
    <row r="67" spans="1:3">
      <c r="A67" s="122" t="s">
        <v>881</v>
      </c>
      <c r="B67" s="122" t="s">
        <v>882</v>
      </c>
      <c r="C67" s="122" t="s">
        <v>769</v>
      </c>
    </row>
    <row r="68" spans="1:3">
      <c r="A68" s="122" t="s">
        <v>883</v>
      </c>
      <c r="B68" s="122" t="s">
        <v>884</v>
      </c>
      <c r="C68" s="122" t="s">
        <v>884</v>
      </c>
    </row>
    <row r="69" spans="1:3">
      <c r="A69" s="122" t="s">
        <v>885</v>
      </c>
      <c r="B69" s="122" t="s">
        <v>886</v>
      </c>
      <c r="C69" s="122" t="s">
        <v>886</v>
      </c>
    </row>
    <row r="70" spans="1:3">
      <c r="A70" s="122" t="s">
        <v>887</v>
      </c>
      <c r="B70" s="122" t="s">
        <v>888</v>
      </c>
      <c r="C70" s="122" t="s">
        <v>888</v>
      </c>
    </row>
    <row r="71" spans="1:3">
      <c r="A71" s="122" t="s">
        <v>889</v>
      </c>
      <c r="B71" s="122" t="s">
        <v>890</v>
      </c>
      <c r="C71" s="122" t="s">
        <v>769</v>
      </c>
    </row>
    <row r="72" spans="1:3">
      <c r="A72" s="122" t="s">
        <v>891</v>
      </c>
      <c r="B72" s="122" t="s">
        <v>892</v>
      </c>
      <c r="C72" s="122" t="s">
        <v>892</v>
      </c>
    </row>
    <row r="73" spans="1:3">
      <c r="A73" s="122" t="s">
        <v>893</v>
      </c>
      <c r="B73" s="122" t="s">
        <v>894</v>
      </c>
      <c r="C73" s="122" t="s">
        <v>894</v>
      </c>
    </row>
    <row r="74" spans="1:3">
      <c r="A74" s="122" t="s">
        <v>895</v>
      </c>
      <c r="B74" s="122" t="s">
        <v>801</v>
      </c>
      <c r="C74" s="122" t="s">
        <v>801</v>
      </c>
    </row>
    <row r="75" spans="1:3">
      <c r="A75" s="122" t="s">
        <v>896</v>
      </c>
      <c r="B75" s="122" t="s">
        <v>897</v>
      </c>
      <c r="C75" s="122" t="s">
        <v>897</v>
      </c>
    </row>
    <row r="76" spans="1:3">
      <c r="A76" s="122" t="s">
        <v>898</v>
      </c>
      <c r="B76" s="122" t="s">
        <v>899</v>
      </c>
      <c r="C76" s="122" t="s">
        <v>899</v>
      </c>
    </row>
    <row r="77" spans="1:3">
      <c r="A77" s="122" t="s">
        <v>900</v>
      </c>
      <c r="B77" s="122" t="s">
        <v>901</v>
      </c>
      <c r="C77" s="122" t="s">
        <v>901</v>
      </c>
    </row>
    <row r="78" spans="1:3">
      <c r="A78" s="122" t="s">
        <v>902</v>
      </c>
      <c r="B78" s="122" t="s">
        <v>903</v>
      </c>
      <c r="C78" s="122" t="s">
        <v>903</v>
      </c>
    </row>
    <row r="79" spans="1:3">
      <c r="A79" s="122" t="s">
        <v>904</v>
      </c>
      <c r="B79" s="122" t="s">
        <v>905</v>
      </c>
      <c r="C79" s="122" t="s">
        <v>905</v>
      </c>
    </row>
    <row r="80" spans="1:3">
      <c r="A80" s="122" t="s">
        <v>906</v>
      </c>
      <c r="B80" s="122" t="s">
        <v>907</v>
      </c>
      <c r="C80" s="122" t="s">
        <v>907</v>
      </c>
    </row>
    <row r="81" spans="1:3">
      <c r="A81" s="122" t="s">
        <v>908</v>
      </c>
      <c r="B81" s="122" t="s">
        <v>909</v>
      </c>
      <c r="C81" s="122" t="s">
        <v>909</v>
      </c>
    </row>
    <row r="82" spans="1:3">
      <c r="A82" s="122" t="s">
        <v>1254</v>
      </c>
      <c r="B82" s="122" t="s">
        <v>910</v>
      </c>
      <c r="C82" s="122" t="s">
        <v>911</v>
      </c>
    </row>
    <row r="83" spans="1:3">
      <c r="A83" s="122" t="s">
        <v>912</v>
      </c>
      <c r="B83" s="122" t="s">
        <v>913</v>
      </c>
      <c r="C83" s="122" t="s">
        <v>856</v>
      </c>
    </row>
    <row r="84" spans="1:3">
      <c r="A84" s="122" t="s">
        <v>914</v>
      </c>
      <c r="B84" s="122" t="s">
        <v>915</v>
      </c>
      <c r="C84" s="122" t="s">
        <v>867</v>
      </c>
    </row>
    <row r="85" spans="1:3">
      <c r="A85" s="122" t="s">
        <v>916</v>
      </c>
      <c r="B85" s="122" t="s">
        <v>917</v>
      </c>
      <c r="C85" s="122" t="s">
        <v>886</v>
      </c>
    </row>
    <row r="86" spans="1:3">
      <c r="A86" s="122" t="s">
        <v>918</v>
      </c>
      <c r="B86" s="122" t="s">
        <v>919</v>
      </c>
      <c r="C86" s="122" t="s">
        <v>766</v>
      </c>
    </row>
    <row r="87" spans="1:3">
      <c r="A87" s="122" t="s">
        <v>920</v>
      </c>
      <c r="B87" s="122" t="s">
        <v>921</v>
      </c>
      <c r="C87" s="122" t="s">
        <v>897</v>
      </c>
    </row>
    <row r="88" spans="1:3">
      <c r="A88" s="122" t="s">
        <v>922</v>
      </c>
      <c r="B88" s="122" t="s">
        <v>923</v>
      </c>
      <c r="C88" s="122" t="s">
        <v>911</v>
      </c>
    </row>
    <row r="89" spans="1:3">
      <c r="A89" s="122" t="s">
        <v>924</v>
      </c>
      <c r="B89" s="122" t="s">
        <v>925</v>
      </c>
      <c r="C89" s="122" t="s">
        <v>925</v>
      </c>
    </row>
    <row r="90" spans="1:3">
      <c r="A90" s="122" t="s">
        <v>926</v>
      </c>
      <c r="B90" s="122" t="s">
        <v>927</v>
      </c>
      <c r="C90" s="122" t="s">
        <v>928</v>
      </c>
    </row>
    <row r="91" spans="1:3">
      <c r="A91" s="122" t="s">
        <v>929</v>
      </c>
      <c r="B91" s="122" t="s">
        <v>930</v>
      </c>
      <c r="C91" s="122" t="s">
        <v>928</v>
      </c>
    </row>
    <row r="92" spans="1:3">
      <c r="A92" s="122" t="s">
        <v>931</v>
      </c>
      <c r="B92" s="122" t="s">
        <v>932</v>
      </c>
      <c r="C92" s="122" t="s">
        <v>932</v>
      </c>
    </row>
    <row r="93" spans="1:3">
      <c r="A93" s="122" t="s">
        <v>933</v>
      </c>
      <c r="B93" s="122" t="s">
        <v>934</v>
      </c>
      <c r="C93" s="122" t="s">
        <v>928</v>
      </c>
    </row>
    <row r="94" spans="1:3">
      <c r="A94" s="122" t="s">
        <v>935</v>
      </c>
      <c r="B94" s="122" t="s">
        <v>936</v>
      </c>
      <c r="C94" s="122" t="s">
        <v>928</v>
      </c>
    </row>
    <row r="95" spans="1:3">
      <c r="A95" s="122" t="s">
        <v>937</v>
      </c>
      <c r="B95" s="122" t="s">
        <v>938</v>
      </c>
      <c r="C95" s="122" t="s">
        <v>928</v>
      </c>
    </row>
    <row r="96" spans="1:3">
      <c r="A96" s="122" t="s">
        <v>939</v>
      </c>
      <c r="B96" s="122" t="s">
        <v>940</v>
      </c>
      <c r="C96" s="122" t="s">
        <v>928</v>
      </c>
    </row>
    <row r="97" spans="1:3">
      <c r="A97" s="122" t="s">
        <v>941</v>
      </c>
      <c r="B97" s="122" t="s">
        <v>942</v>
      </c>
      <c r="C97" s="122" t="s">
        <v>928</v>
      </c>
    </row>
    <row r="98" spans="1:3">
      <c r="A98" s="122" t="s">
        <v>943</v>
      </c>
      <c r="B98" s="122" t="s">
        <v>944</v>
      </c>
      <c r="C98" s="122" t="s">
        <v>928</v>
      </c>
    </row>
    <row r="99" spans="1:3">
      <c r="A99" s="122" t="s">
        <v>945</v>
      </c>
      <c r="B99" s="122" t="s">
        <v>946</v>
      </c>
      <c r="C99" s="122" t="s">
        <v>947</v>
      </c>
    </row>
    <row r="100" spans="1:3">
      <c r="A100" s="122" t="s">
        <v>948</v>
      </c>
      <c r="B100" s="122" t="s">
        <v>949</v>
      </c>
      <c r="C100" s="122" t="s">
        <v>928</v>
      </c>
    </row>
    <row r="101" spans="1:3">
      <c r="A101" s="122" t="s">
        <v>950</v>
      </c>
      <c r="B101" s="122" t="s">
        <v>951</v>
      </c>
      <c r="C101" s="122" t="s">
        <v>951</v>
      </c>
    </row>
    <row r="102" spans="1:3">
      <c r="A102" s="122" t="s">
        <v>952</v>
      </c>
      <c r="B102" s="122" t="s">
        <v>953</v>
      </c>
      <c r="C102" s="122" t="s">
        <v>928</v>
      </c>
    </row>
    <row r="103" spans="1:3">
      <c r="A103" s="122" t="s">
        <v>954</v>
      </c>
      <c r="B103" s="122" t="s">
        <v>955</v>
      </c>
      <c r="C103" s="122" t="s">
        <v>928</v>
      </c>
    </row>
    <row r="104" spans="1:3">
      <c r="A104" s="122" t="s">
        <v>956</v>
      </c>
      <c r="B104" s="122" t="s">
        <v>957</v>
      </c>
      <c r="C104" s="122" t="s">
        <v>928</v>
      </c>
    </row>
    <row r="105" spans="1:3">
      <c r="A105" s="122" t="s">
        <v>958</v>
      </c>
      <c r="B105" s="122" t="s">
        <v>959</v>
      </c>
      <c r="C105" s="122" t="s">
        <v>928</v>
      </c>
    </row>
    <row r="106" spans="1:3">
      <c r="A106" s="122" t="s">
        <v>960</v>
      </c>
      <c r="B106" s="122" t="s">
        <v>961</v>
      </c>
      <c r="C106" s="122" t="s">
        <v>962</v>
      </c>
    </row>
    <row r="107" spans="1:3">
      <c r="A107" s="122" t="s">
        <v>963</v>
      </c>
      <c r="B107" s="122" t="s">
        <v>964</v>
      </c>
      <c r="C107" s="122" t="s">
        <v>964</v>
      </c>
    </row>
    <row r="108" spans="1:3">
      <c r="A108" s="122" t="s">
        <v>965</v>
      </c>
      <c r="B108" s="122" t="s">
        <v>966</v>
      </c>
      <c r="C108" s="122" t="s">
        <v>966</v>
      </c>
    </row>
    <row r="109" spans="1:3">
      <c r="A109" s="122" t="s">
        <v>967</v>
      </c>
      <c r="B109" s="122" t="s">
        <v>968</v>
      </c>
      <c r="C109" s="122" t="s">
        <v>968</v>
      </c>
    </row>
    <row r="110" spans="1:3">
      <c r="A110" s="122" t="s">
        <v>969</v>
      </c>
      <c r="B110" s="122" t="s">
        <v>970</v>
      </c>
      <c r="C110" s="122" t="s">
        <v>928</v>
      </c>
    </row>
    <row r="111" spans="1:3">
      <c r="A111" s="124" t="s">
        <v>971</v>
      </c>
      <c r="B111" s="122" t="s">
        <v>972</v>
      </c>
      <c r="C111" s="122" t="s">
        <v>928</v>
      </c>
    </row>
    <row r="112" spans="1:3">
      <c r="A112" s="122" t="s">
        <v>973</v>
      </c>
      <c r="B112" s="122" t="s">
        <v>974</v>
      </c>
      <c r="C112" s="122" t="s">
        <v>928</v>
      </c>
    </row>
    <row r="113" spans="1:3">
      <c r="A113" s="122" t="s">
        <v>975</v>
      </c>
      <c r="B113" s="122" t="s">
        <v>976</v>
      </c>
      <c r="C113" s="122" t="s">
        <v>976</v>
      </c>
    </row>
    <row r="114" spans="1:3">
      <c r="A114" s="122" t="s">
        <v>977</v>
      </c>
      <c r="B114" s="122" t="s">
        <v>978</v>
      </c>
      <c r="C114" s="122" t="s">
        <v>947</v>
      </c>
    </row>
    <row r="115" spans="1:3">
      <c r="A115" s="122" t="s">
        <v>1282</v>
      </c>
      <c r="B115" s="122" t="s">
        <v>1283</v>
      </c>
      <c r="C115" s="122" t="s">
        <v>1283</v>
      </c>
    </row>
    <row r="116" spans="1:3">
      <c r="A116" s="122" t="s">
        <v>1284</v>
      </c>
      <c r="B116" s="122" t="s">
        <v>1285</v>
      </c>
      <c r="C116" s="122" t="s">
        <v>1285</v>
      </c>
    </row>
    <row r="117" spans="1:3">
      <c r="A117" s="122" t="s">
        <v>1286</v>
      </c>
      <c r="B117" s="122" t="s">
        <v>1287</v>
      </c>
      <c r="C117" s="122" t="s">
        <v>1287</v>
      </c>
    </row>
    <row r="118" spans="1:3">
      <c r="A118" s="122" t="s">
        <v>979</v>
      </c>
      <c r="B118" s="122" t="s">
        <v>980</v>
      </c>
      <c r="C118" s="122" t="s">
        <v>880</v>
      </c>
    </row>
    <row r="119" spans="1:3" ht="30">
      <c r="A119" s="124" t="s">
        <v>981</v>
      </c>
      <c r="B119" s="122" t="s">
        <v>982</v>
      </c>
      <c r="C119" s="122" t="s">
        <v>982</v>
      </c>
    </row>
    <row r="120" spans="1:3" ht="30">
      <c r="A120" s="124" t="s">
        <v>983</v>
      </c>
      <c r="B120" s="122" t="s">
        <v>984</v>
      </c>
      <c r="C120" s="122" t="s">
        <v>984</v>
      </c>
    </row>
    <row r="121" spans="1:3" ht="30">
      <c r="A121" s="124" t="s">
        <v>985</v>
      </c>
      <c r="B121" s="122" t="s">
        <v>986</v>
      </c>
      <c r="C121" s="122" t="s">
        <v>986</v>
      </c>
    </row>
    <row r="122" spans="1:3">
      <c r="A122" s="122" t="s">
        <v>1288</v>
      </c>
      <c r="B122" s="122" t="s">
        <v>1289</v>
      </c>
      <c r="C122" s="122" t="s">
        <v>1289</v>
      </c>
    </row>
    <row r="123" spans="1:3">
      <c r="A123" s="122" t="s">
        <v>987</v>
      </c>
      <c r="B123" s="122" t="s">
        <v>988</v>
      </c>
      <c r="C123" s="122" t="s">
        <v>989</v>
      </c>
    </row>
    <row r="124" spans="1:3" ht="30">
      <c r="A124" s="124" t="s">
        <v>990</v>
      </c>
      <c r="B124" s="122" t="s">
        <v>991</v>
      </c>
      <c r="C124" s="122" t="s">
        <v>991</v>
      </c>
    </row>
    <row r="125" spans="1:3">
      <c r="A125" s="122" t="s">
        <v>1290</v>
      </c>
      <c r="B125" s="122" t="s">
        <v>1291</v>
      </c>
      <c r="C125" s="122" t="s">
        <v>1291</v>
      </c>
    </row>
    <row r="126" spans="1:3">
      <c r="A126" s="122" t="s">
        <v>992</v>
      </c>
      <c r="B126" s="122" t="s">
        <v>993</v>
      </c>
      <c r="C126" s="122" t="s">
        <v>993</v>
      </c>
    </row>
    <row r="127" spans="1:3">
      <c r="A127" s="122" t="s">
        <v>1260</v>
      </c>
      <c r="B127" s="122" t="s">
        <v>1261</v>
      </c>
      <c r="C127" s="122" t="s">
        <v>861</v>
      </c>
    </row>
    <row r="128" spans="1:3">
      <c r="A128" s="122" t="s">
        <v>994</v>
      </c>
      <c r="B128" s="122" t="s">
        <v>995</v>
      </c>
      <c r="C128" s="122" t="s">
        <v>989</v>
      </c>
    </row>
    <row r="129" spans="1:3">
      <c r="A129" s="124" t="s">
        <v>996</v>
      </c>
      <c r="B129" s="122" t="s">
        <v>997</v>
      </c>
      <c r="C129" s="122" t="s">
        <v>998</v>
      </c>
    </row>
    <row r="130" spans="1:3" ht="60">
      <c r="A130" s="124" t="s">
        <v>999</v>
      </c>
      <c r="B130" s="122" t="s">
        <v>1000</v>
      </c>
      <c r="C130" s="122" t="s">
        <v>787</v>
      </c>
    </row>
    <row r="131" spans="1:3">
      <c r="A131" s="124" t="s">
        <v>1001</v>
      </c>
      <c r="B131" s="122" t="s">
        <v>1002</v>
      </c>
      <c r="C131" s="122" t="s">
        <v>769</v>
      </c>
    </row>
    <row r="132" spans="1:3">
      <c r="A132" s="122" t="s">
        <v>1003</v>
      </c>
      <c r="B132" s="122" t="s">
        <v>1004</v>
      </c>
      <c r="C132" s="122" t="s">
        <v>769</v>
      </c>
    </row>
    <row r="133" spans="1:3">
      <c r="A133" s="124" t="s">
        <v>1005</v>
      </c>
      <c r="B133" s="122" t="s">
        <v>1006</v>
      </c>
      <c r="C133" s="122" t="s">
        <v>998</v>
      </c>
    </row>
    <row r="134" spans="1:3">
      <c r="A134" s="122" t="s">
        <v>1007</v>
      </c>
      <c r="B134" s="122" t="s">
        <v>1008</v>
      </c>
      <c r="C134" s="122" t="s">
        <v>1009</v>
      </c>
    </row>
    <row r="135" spans="1:3">
      <c r="A135" s="122" t="s">
        <v>1010</v>
      </c>
      <c r="B135" s="122" t="s">
        <v>1011</v>
      </c>
      <c r="C135" s="122" t="s">
        <v>1011</v>
      </c>
    </row>
    <row r="136" spans="1:3">
      <c r="A136" s="122" t="s">
        <v>1012</v>
      </c>
      <c r="B136" s="122" t="s">
        <v>1013</v>
      </c>
      <c r="C136" s="122" t="s">
        <v>769</v>
      </c>
    </row>
    <row r="137" spans="1:3">
      <c r="A137" s="124" t="s">
        <v>1014</v>
      </c>
      <c r="B137" s="122" t="s">
        <v>1015</v>
      </c>
    </row>
    <row r="138" spans="1:3">
      <c r="A138" s="124" t="s">
        <v>4</v>
      </c>
      <c r="B138" s="122" t="s">
        <v>1016</v>
      </c>
    </row>
    <row r="139" spans="1:3">
      <c r="A139" s="122" t="s">
        <v>1017</v>
      </c>
      <c r="B139" s="122" t="s">
        <v>1018</v>
      </c>
      <c r="C139" s="122" t="s">
        <v>796</v>
      </c>
    </row>
    <row r="140" spans="1:3">
      <c r="A140" s="122" t="s">
        <v>1292</v>
      </c>
      <c r="B140" s="122" t="s">
        <v>1019</v>
      </c>
      <c r="C140" s="122" t="s">
        <v>1019</v>
      </c>
    </row>
    <row r="141" spans="1:3">
      <c r="A141" s="122" t="s">
        <v>1020</v>
      </c>
      <c r="B141" s="122" t="s">
        <v>1021</v>
      </c>
      <c r="C141" s="122" t="s">
        <v>1021</v>
      </c>
    </row>
    <row r="142" spans="1:3">
      <c r="A142" s="122" t="s">
        <v>1022</v>
      </c>
      <c r="B142" s="122" t="s">
        <v>1023</v>
      </c>
      <c r="C142" s="122" t="s">
        <v>1019</v>
      </c>
    </row>
    <row r="143" spans="1:3">
      <c r="A143" s="122" t="s">
        <v>1024</v>
      </c>
      <c r="B143" s="122" t="s">
        <v>1025</v>
      </c>
      <c r="C143" s="122" t="s">
        <v>880</v>
      </c>
    </row>
    <row r="144" spans="1:3">
      <c r="A144" s="122" t="s">
        <v>1026</v>
      </c>
      <c r="B144" s="122" t="s">
        <v>1027</v>
      </c>
      <c r="C144" s="122" t="s">
        <v>1027</v>
      </c>
    </row>
    <row r="145" spans="1:3">
      <c r="A145" s="122" t="s">
        <v>1255</v>
      </c>
      <c r="B145" s="122" t="s">
        <v>1028</v>
      </c>
      <c r="C145" s="122" t="s">
        <v>962</v>
      </c>
    </row>
    <row r="146" spans="1:3">
      <c r="A146" s="122" t="s">
        <v>1029</v>
      </c>
      <c r="B146" s="122" t="s">
        <v>1030</v>
      </c>
      <c r="C146" s="122" t="s">
        <v>1030</v>
      </c>
    </row>
    <row r="147" spans="1:3">
      <c r="A147" s="122" t="s">
        <v>1256</v>
      </c>
      <c r="B147" s="122" t="s">
        <v>1031</v>
      </c>
      <c r="C147" s="122" t="s">
        <v>962</v>
      </c>
    </row>
    <row r="148" spans="1:3">
      <c r="A148" s="122" t="s">
        <v>1032</v>
      </c>
      <c r="B148" s="122" t="s">
        <v>1033</v>
      </c>
      <c r="C148" s="122" t="s">
        <v>947</v>
      </c>
    </row>
    <row r="149" spans="1:3">
      <c r="A149" s="122" t="s">
        <v>1034</v>
      </c>
      <c r="B149" s="122" t="s">
        <v>1035</v>
      </c>
      <c r="C149" s="122" t="s">
        <v>962</v>
      </c>
    </row>
    <row r="150" spans="1:3">
      <c r="A150" s="122" t="s">
        <v>1257</v>
      </c>
      <c r="B150" s="122" t="s">
        <v>1036</v>
      </c>
      <c r="C150" s="122" t="s">
        <v>962</v>
      </c>
    </row>
    <row r="151" spans="1:3">
      <c r="A151" s="122" t="s">
        <v>1037</v>
      </c>
      <c r="B151" s="122" t="s">
        <v>1038</v>
      </c>
      <c r="C151" s="122" t="s">
        <v>947</v>
      </c>
    </row>
    <row r="152" spans="1:3">
      <c r="A152" s="122" t="s">
        <v>1039</v>
      </c>
      <c r="B152" s="122" t="s">
        <v>1040</v>
      </c>
      <c r="C152" s="122" t="s">
        <v>989</v>
      </c>
    </row>
    <row r="153" spans="1:3">
      <c r="A153" s="122" t="s">
        <v>1041</v>
      </c>
      <c r="B153" s="122" t="s">
        <v>1042</v>
      </c>
      <c r="C153" s="122" t="s">
        <v>1043</v>
      </c>
    </row>
    <row r="154" spans="1:3">
      <c r="A154" s="122" t="s">
        <v>1044</v>
      </c>
      <c r="B154" s="122" t="s">
        <v>1045</v>
      </c>
      <c r="C154" s="122" t="s">
        <v>1045</v>
      </c>
    </row>
    <row r="155" spans="1:3">
      <c r="A155" s="122" t="s">
        <v>1258</v>
      </c>
      <c r="B155" s="122" t="s">
        <v>1046</v>
      </c>
      <c r="C155" s="122" t="s">
        <v>962</v>
      </c>
    </row>
    <row r="156" spans="1:3">
      <c r="A156" s="122" t="s">
        <v>1047</v>
      </c>
      <c r="B156" s="122" t="s">
        <v>1048</v>
      </c>
      <c r="C156" s="122" t="s">
        <v>1043</v>
      </c>
    </row>
    <row r="157" spans="1:3">
      <c r="A157" s="122" t="s">
        <v>1262</v>
      </c>
      <c r="B157" s="122" t="s">
        <v>1263</v>
      </c>
      <c r="C157" s="122" t="s">
        <v>861</v>
      </c>
    </row>
    <row r="158" spans="1:3">
      <c r="A158" s="122" t="s">
        <v>1049</v>
      </c>
      <c r="B158" s="122" t="s">
        <v>1050</v>
      </c>
      <c r="C158" s="122" t="s">
        <v>989</v>
      </c>
    </row>
    <row r="159" spans="1:3">
      <c r="A159" s="122" t="s">
        <v>1051</v>
      </c>
      <c r="B159" s="122" t="s">
        <v>1052</v>
      </c>
      <c r="C159" s="122" t="s">
        <v>1043</v>
      </c>
    </row>
    <row r="160" spans="1:3">
      <c r="A160" s="122" t="s">
        <v>1053</v>
      </c>
      <c r="B160" s="122" t="s">
        <v>1054</v>
      </c>
      <c r="C160" s="122" t="s">
        <v>1055</v>
      </c>
    </row>
    <row r="161" spans="1:3">
      <c r="A161" s="122" t="s">
        <v>1056</v>
      </c>
      <c r="B161" s="122" t="s">
        <v>1057</v>
      </c>
      <c r="C161" s="122" t="s">
        <v>1057</v>
      </c>
    </row>
    <row r="162" spans="1:3">
      <c r="A162" s="122" t="s">
        <v>1058</v>
      </c>
      <c r="B162" s="122" t="s">
        <v>1059</v>
      </c>
      <c r="C162" s="122" t="s">
        <v>1059</v>
      </c>
    </row>
    <row r="163" spans="1:3">
      <c r="A163" s="122" t="s">
        <v>1060</v>
      </c>
      <c r="B163" s="122" t="s">
        <v>1061</v>
      </c>
    </row>
    <row r="164" spans="1:3">
      <c r="A164" s="122" t="s">
        <v>1062</v>
      </c>
      <c r="B164" s="122" t="s">
        <v>1063</v>
      </c>
    </row>
    <row r="165" spans="1:3">
      <c r="A165" s="122" t="s">
        <v>1064</v>
      </c>
      <c r="B165" s="122" t="s">
        <v>1065</v>
      </c>
      <c r="C165" s="122" t="s">
        <v>1065</v>
      </c>
    </row>
    <row r="166" spans="1:3">
      <c r="A166" s="122" t="s">
        <v>1066</v>
      </c>
      <c r="B166" s="122" t="s">
        <v>1067</v>
      </c>
      <c r="C166" s="122" t="s">
        <v>1068</v>
      </c>
    </row>
    <row r="167" spans="1:3">
      <c r="A167" s="122" t="s">
        <v>1264</v>
      </c>
      <c r="B167" s="122" t="s">
        <v>1265</v>
      </c>
      <c r="C167" s="122" t="s">
        <v>861</v>
      </c>
    </row>
    <row r="168" spans="1:3">
      <c r="A168" s="122" t="s">
        <v>1069</v>
      </c>
      <c r="B168" s="122" t="s">
        <v>1070</v>
      </c>
      <c r="C168" s="122" t="s">
        <v>1070</v>
      </c>
    </row>
    <row r="169" spans="1:3">
      <c r="A169" s="122" t="s">
        <v>1071</v>
      </c>
      <c r="B169" s="122" t="s">
        <v>1072</v>
      </c>
    </row>
    <row r="170" spans="1:3">
      <c r="A170" s="122" t="s">
        <v>1073</v>
      </c>
      <c r="B170" s="122" t="s">
        <v>1074</v>
      </c>
    </row>
    <row r="171" spans="1:3">
      <c r="A171" s="122" t="s">
        <v>1075</v>
      </c>
      <c r="B171" s="122" t="s">
        <v>1076</v>
      </c>
      <c r="C171" s="122" t="s">
        <v>1076</v>
      </c>
    </row>
    <row r="172" spans="1:3">
      <c r="A172" s="122" t="s">
        <v>1077</v>
      </c>
      <c r="B172" s="122" t="s">
        <v>1078</v>
      </c>
    </row>
    <row r="173" spans="1:3">
      <c r="A173" s="122" t="s">
        <v>1079</v>
      </c>
      <c r="B173" s="122" t="s">
        <v>1080</v>
      </c>
    </row>
    <row r="174" spans="1:3">
      <c r="A174" s="122" t="s">
        <v>1081</v>
      </c>
      <c r="B174" s="122" t="s">
        <v>1082</v>
      </c>
    </row>
    <row r="175" spans="1:3">
      <c r="A175" s="122" t="s">
        <v>1083</v>
      </c>
      <c r="B175" s="122" t="s">
        <v>1084</v>
      </c>
      <c r="C175" s="122" t="s">
        <v>1084</v>
      </c>
    </row>
    <row r="176" spans="1:3">
      <c r="A176" s="122" t="s">
        <v>1085</v>
      </c>
      <c r="B176" s="122" t="s">
        <v>1086</v>
      </c>
      <c r="C176" s="122" t="s">
        <v>803</v>
      </c>
    </row>
    <row r="177" spans="1:3">
      <c r="A177" s="122" t="s">
        <v>1087</v>
      </c>
      <c r="B177" s="122" t="s">
        <v>1088</v>
      </c>
      <c r="C177" s="122" t="s">
        <v>962</v>
      </c>
    </row>
    <row r="178" spans="1:3">
      <c r="A178" s="122" t="s">
        <v>1089</v>
      </c>
      <c r="B178" s="122" t="s">
        <v>1090</v>
      </c>
      <c r="C178" s="122" t="s">
        <v>1090</v>
      </c>
    </row>
    <row r="179" spans="1:3">
      <c r="A179" s="122" t="s">
        <v>1091</v>
      </c>
      <c r="B179" s="122" t="s">
        <v>1092</v>
      </c>
      <c r="C179" s="122" t="s">
        <v>796</v>
      </c>
    </row>
    <row r="180" spans="1:3">
      <c r="A180" s="122" t="s">
        <v>1093</v>
      </c>
      <c r="B180" s="122" t="s">
        <v>1094</v>
      </c>
      <c r="C180" s="122" t="s">
        <v>1094</v>
      </c>
    </row>
    <row r="181" spans="1:3">
      <c r="A181" s="122" t="s">
        <v>1095</v>
      </c>
      <c r="B181" s="122" t="s">
        <v>1096</v>
      </c>
    </row>
    <row r="182" spans="1:3">
      <c r="A182" s="122" t="s">
        <v>1097</v>
      </c>
      <c r="B182" s="122" t="s">
        <v>1098</v>
      </c>
    </row>
    <row r="183" spans="1:3">
      <c r="A183" s="122" t="s">
        <v>1099</v>
      </c>
      <c r="B183" s="122" t="s">
        <v>1100</v>
      </c>
    </row>
    <row r="184" spans="1:3">
      <c r="A184" s="122" t="s">
        <v>1101</v>
      </c>
      <c r="B184" s="122" t="s">
        <v>1102</v>
      </c>
    </row>
    <row r="185" spans="1:3">
      <c r="A185" s="122" t="s">
        <v>1103</v>
      </c>
      <c r="B185" s="122" t="s">
        <v>1104</v>
      </c>
    </row>
    <row r="186" spans="1:3">
      <c r="A186" s="122" t="s">
        <v>1105</v>
      </c>
      <c r="B186" s="122" t="s">
        <v>1106</v>
      </c>
    </row>
    <row r="187" spans="1:3">
      <c r="A187" s="122" t="s">
        <v>1109</v>
      </c>
      <c r="B187" s="122" t="s">
        <v>1110</v>
      </c>
      <c r="C187" s="122" t="s">
        <v>1110</v>
      </c>
    </row>
    <row r="188" spans="1:3">
      <c r="A188" s="122" t="s">
        <v>1112</v>
      </c>
      <c r="B188" s="122" t="s">
        <v>1113</v>
      </c>
      <c r="C188" s="122" t="s">
        <v>1113</v>
      </c>
    </row>
    <row r="189" spans="1:3">
      <c r="A189" s="122" t="s">
        <v>1114</v>
      </c>
      <c r="B189" s="122" t="s">
        <v>1115</v>
      </c>
      <c r="C189" s="122" t="s">
        <v>1116</v>
      </c>
    </row>
    <row r="190" spans="1:3">
      <c r="A190" s="122" t="s">
        <v>1117</v>
      </c>
      <c r="B190" s="122" t="s">
        <v>1118</v>
      </c>
      <c r="C190" s="122" t="s">
        <v>787</v>
      </c>
    </row>
    <row r="191" spans="1:3">
      <c r="A191" s="122" t="s">
        <v>1119</v>
      </c>
      <c r="B191" s="122" t="s">
        <v>1120</v>
      </c>
      <c r="C191" s="122" t="s">
        <v>793</v>
      </c>
    </row>
    <row r="192" spans="1:3">
      <c r="A192" s="122" t="s">
        <v>1122</v>
      </c>
      <c r="B192" s="122" t="s">
        <v>1123</v>
      </c>
      <c r="C192" s="122" t="s">
        <v>1055</v>
      </c>
    </row>
    <row r="193" spans="1:3" ht="45">
      <c r="A193" s="124" t="s">
        <v>1124</v>
      </c>
      <c r="B193" s="122" t="s">
        <v>1125</v>
      </c>
      <c r="C193" s="122" t="s">
        <v>1125</v>
      </c>
    </row>
    <row r="194" spans="1:3" ht="30">
      <c r="A194" s="124" t="s">
        <v>1126</v>
      </c>
      <c r="B194" s="122" t="s">
        <v>1127</v>
      </c>
      <c r="C194" s="122" t="s">
        <v>1127</v>
      </c>
    </row>
    <row r="195" spans="1:3">
      <c r="A195" s="122" t="s">
        <v>1293</v>
      </c>
      <c r="B195" s="122" t="s">
        <v>1108</v>
      </c>
      <c r="C195" s="122" t="s">
        <v>1108</v>
      </c>
    </row>
    <row r="196" spans="1:3">
      <c r="A196" s="122" t="s">
        <v>1128</v>
      </c>
      <c r="B196" s="122" t="s">
        <v>1129</v>
      </c>
      <c r="C196" s="122" t="s">
        <v>861</v>
      </c>
    </row>
    <row r="197" spans="1:3">
      <c r="A197" s="122" t="s">
        <v>1294</v>
      </c>
      <c r="B197" s="122" t="s">
        <v>1111</v>
      </c>
      <c r="C197" s="122" t="s">
        <v>1111</v>
      </c>
    </row>
    <row r="198" spans="1:3">
      <c r="A198" s="122" t="s">
        <v>1295</v>
      </c>
      <c r="B198" s="122" t="s">
        <v>1121</v>
      </c>
      <c r="C198" s="122" t="s">
        <v>897</v>
      </c>
    </row>
    <row r="199" spans="1:3">
      <c r="A199" s="122" t="s">
        <v>1130</v>
      </c>
      <c r="B199" s="122" t="s">
        <v>1131</v>
      </c>
      <c r="C199" s="122" t="s">
        <v>796</v>
      </c>
    </row>
    <row r="200" spans="1:3">
      <c r="A200" s="122" t="s">
        <v>1132</v>
      </c>
      <c r="B200" s="122" t="s">
        <v>1133</v>
      </c>
      <c r="C200" s="122" t="s">
        <v>856</v>
      </c>
    </row>
    <row r="201" spans="1:3">
      <c r="A201" s="122" t="s">
        <v>1296</v>
      </c>
      <c r="B201" s="122" t="s">
        <v>1107</v>
      </c>
      <c r="C201" s="122" t="s">
        <v>1107</v>
      </c>
    </row>
    <row r="202" spans="1:3">
      <c r="A202" s="122" t="s">
        <v>1134</v>
      </c>
      <c r="B202" s="122" t="s">
        <v>1135</v>
      </c>
      <c r="C202" s="122" t="s">
        <v>1068</v>
      </c>
    </row>
    <row r="203" spans="1:3">
      <c r="A203" s="122" t="s">
        <v>1136</v>
      </c>
      <c r="B203" s="122" t="s">
        <v>1137</v>
      </c>
      <c r="C203" s="122" t="s">
        <v>1137</v>
      </c>
    </row>
    <row r="204" spans="1:3">
      <c r="A204" s="124" t="s">
        <v>1138</v>
      </c>
      <c r="B204" s="122" t="s">
        <v>1139</v>
      </c>
      <c r="C204" s="122" t="s">
        <v>1068</v>
      </c>
    </row>
    <row r="205" spans="1:3">
      <c r="A205" s="124" t="s">
        <v>1140</v>
      </c>
      <c r="B205" s="122" t="s">
        <v>1141</v>
      </c>
      <c r="C205" s="122" t="s">
        <v>1068</v>
      </c>
    </row>
    <row r="206" spans="1:3">
      <c r="A206" s="124" t="s">
        <v>1142</v>
      </c>
      <c r="B206" s="122" t="s">
        <v>1068</v>
      </c>
      <c r="C206" s="122" t="s">
        <v>1068</v>
      </c>
    </row>
    <row r="207" spans="1:3">
      <c r="A207" s="124" t="s">
        <v>1143</v>
      </c>
      <c r="B207" s="122" t="s">
        <v>1144</v>
      </c>
    </row>
    <row r="208" spans="1:3">
      <c r="A208" s="124" t="s">
        <v>1145</v>
      </c>
      <c r="B208" s="122" t="s">
        <v>1146</v>
      </c>
    </row>
    <row r="209" spans="1:3">
      <c r="A209" s="122" t="s">
        <v>1147</v>
      </c>
      <c r="B209" s="122" t="s">
        <v>1148</v>
      </c>
    </row>
    <row r="210" spans="1:3">
      <c r="A210" s="122" t="s">
        <v>1149</v>
      </c>
      <c r="B210" s="122" t="s">
        <v>1150</v>
      </c>
      <c r="C210" s="122" t="s">
        <v>1150</v>
      </c>
    </row>
    <row r="211" spans="1:3">
      <c r="A211" s="122" t="s">
        <v>1151</v>
      </c>
      <c r="B211" s="122" t="s">
        <v>1152</v>
      </c>
      <c r="C211" s="122" t="s">
        <v>1152</v>
      </c>
    </row>
    <row r="212" spans="1:3">
      <c r="A212" s="122" t="s">
        <v>1153</v>
      </c>
      <c r="B212" s="122" t="s">
        <v>1154</v>
      </c>
      <c r="C212" s="122" t="s">
        <v>1154</v>
      </c>
    </row>
    <row r="213" spans="1:3">
      <c r="A213" s="122" t="s">
        <v>1155</v>
      </c>
      <c r="B213" s="122" t="s">
        <v>1156</v>
      </c>
      <c r="C213" s="122" t="s">
        <v>1156</v>
      </c>
    </row>
    <row r="214" spans="1:3">
      <c r="A214" s="122" t="s">
        <v>1157</v>
      </c>
      <c r="B214" s="122" t="s">
        <v>1158</v>
      </c>
      <c r="C214" s="122" t="s">
        <v>1158</v>
      </c>
    </row>
    <row r="215" spans="1:3">
      <c r="A215" s="122" t="s">
        <v>1159</v>
      </c>
      <c r="B215" s="122" t="s">
        <v>1160</v>
      </c>
      <c r="C215" s="122" t="s">
        <v>1160</v>
      </c>
    </row>
    <row r="216" spans="1:3">
      <c r="A216" s="122" t="s">
        <v>1161</v>
      </c>
      <c r="B216" s="122" t="s">
        <v>1162</v>
      </c>
      <c r="C216" s="122" t="s">
        <v>1162</v>
      </c>
    </row>
    <row r="217" spans="1:3">
      <c r="A217" s="122" t="s">
        <v>1163</v>
      </c>
      <c r="B217" s="122" t="s">
        <v>1164</v>
      </c>
      <c r="C217" s="122" t="s">
        <v>1164</v>
      </c>
    </row>
    <row r="218" spans="1:3">
      <c r="A218" s="122" t="s">
        <v>1165</v>
      </c>
      <c r="B218" s="122" t="s">
        <v>1166</v>
      </c>
      <c r="C218" s="122" t="s">
        <v>1166</v>
      </c>
    </row>
    <row r="219" spans="1:3">
      <c r="A219" s="122" t="s">
        <v>1167</v>
      </c>
      <c r="B219" s="122" t="s">
        <v>1168</v>
      </c>
      <c r="C219" s="122" t="s">
        <v>1168</v>
      </c>
    </row>
    <row r="220" spans="1:3">
      <c r="A220" s="122" t="s">
        <v>1169</v>
      </c>
      <c r="B220" s="122" t="s">
        <v>1170</v>
      </c>
      <c r="C220" s="122" t="s">
        <v>1170</v>
      </c>
    </row>
    <row r="221" spans="1:3">
      <c r="A221" s="122" t="s">
        <v>1171</v>
      </c>
      <c r="B221" s="122" t="s">
        <v>1172</v>
      </c>
      <c r="C221" s="122" t="s">
        <v>1172</v>
      </c>
    </row>
    <row r="222" spans="1:3">
      <c r="A222" s="122" t="s">
        <v>1173</v>
      </c>
      <c r="B222" s="122" t="s">
        <v>1174</v>
      </c>
      <c r="C222" s="122" t="s">
        <v>1174</v>
      </c>
    </row>
    <row r="223" spans="1:3">
      <c r="A223" s="122" t="s">
        <v>1175</v>
      </c>
      <c r="B223" s="122" t="s">
        <v>1176</v>
      </c>
      <c r="C223" s="122" t="s">
        <v>827</v>
      </c>
    </row>
    <row r="224" spans="1:3">
      <c r="A224" s="122" t="s">
        <v>1297</v>
      </c>
      <c r="B224" s="122" t="s">
        <v>1177</v>
      </c>
      <c r="C224" s="122" t="s">
        <v>1177</v>
      </c>
    </row>
    <row r="225" spans="1:3">
      <c r="A225" s="122" t="s">
        <v>1178</v>
      </c>
      <c r="B225" s="122" t="s">
        <v>1179</v>
      </c>
      <c r="C225" s="122" t="s">
        <v>1179</v>
      </c>
    </row>
    <row r="226" spans="1:3">
      <c r="A226" s="122" t="s">
        <v>1180</v>
      </c>
      <c r="B226" s="122" t="s">
        <v>1181</v>
      </c>
      <c r="C226" s="122" t="s">
        <v>1181</v>
      </c>
    </row>
    <row r="227" spans="1:3">
      <c r="A227" s="122" t="s">
        <v>1182</v>
      </c>
      <c r="B227" s="122" t="s">
        <v>1183</v>
      </c>
      <c r="C227" s="122" t="s">
        <v>1183</v>
      </c>
    </row>
    <row r="228" spans="1:3">
      <c r="A228" s="122" t="s">
        <v>1184</v>
      </c>
      <c r="B228" s="122" t="s">
        <v>1185</v>
      </c>
      <c r="C228" s="122" t="s">
        <v>1185</v>
      </c>
    </row>
    <row r="229" spans="1:3">
      <c r="A229" s="122" t="s">
        <v>1186</v>
      </c>
      <c r="B229" s="122" t="s">
        <v>1187</v>
      </c>
      <c r="C229" s="122" t="s">
        <v>827</v>
      </c>
    </row>
    <row r="230" spans="1:3">
      <c r="A230" s="122" t="s">
        <v>1188</v>
      </c>
      <c r="B230" s="122" t="s">
        <v>1189</v>
      </c>
      <c r="C230" s="122" t="s">
        <v>1189</v>
      </c>
    </row>
    <row r="231" spans="1:3">
      <c r="A231" s="122" t="s">
        <v>1190</v>
      </c>
      <c r="B231" s="122" t="s">
        <v>1191</v>
      </c>
      <c r="C231" s="122" t="s">
        <v>1191</v>
      </c>
    </row>
    <row r="232" spans="1:3">
      <c r="A232" s="122" t="s">
        <v>1192</v>
      </c>
      <c r="B232" s="122" t="s">
        <v>1193</v>
      </c>
      <c r="C232" s="122" t="s">
        <v>769</v>
      </c>
    </row>
    <row r="233" spans="1:3">
      <c r="A233" s="122" t="s">
        <v>1194</v>
      </c>
      <c r="B233" s="122" t="s">
        <v>1195</v>
      </c>
      <c r="C233" s="122" t="s">
        <v>947</v>
      </c>
    </row>
    <row r="234" spans="1:3">
      <c r="A234" s="122" t="s">
        <v>1196</v>
      </c>
      <c r="B234" s="122" t="s">
        <v>1055</v>
      </c>
      <c r="C234" s="122" t="s">
        <v>1055</v>
      </c>
    </row>
    <row r="235" spans="1:3">
      <c r="A235" s="122" t="s">
        <v>1197</v>
      </c>
      <c r="B235" s="122" t="s">
        <v>947</v>
      </c>
      <c r="C235" s="122" t="s">
        <v>947</v>
      </c>
    </row>
    <row r="236" spans="1:3">
      <c r="A236" s="122" t="s">
        <v>1198</v>
      </c>
      <c r="B236" s="122" t="s">
        <v>1199</v>
      </c>
      <c r="C236" s="122" t="s">
        <v>1200</v>
      </c>
    </row>
    <row r="237" spans="1:3">
      <c r="A237" s="122" t="s">
        <v>1201</v>
      </c>
      <c r="B237" s="122" t="s">
        <v>796</v>
      </c>
      <c r="C237" s="122" t="s">
        <v>796</v>
      </c>
    </row>
    <row r="238" spans="1:3">
      <c r="A238" s="122" t="s">
        <v>1259</v>
      </c>
      <c r="B238" s="122" t="s">
        <v>989</v>
      </c>
      <c r="C238" s="122" t="s">
        <v>989</v>
      </c>
    </row>
    <row r="239" spans="1:3">
      <c r="A239" s="122" t="s">
        <v>1202</v>
      </c>
      <c r="B239" s="122" t="s">
        <v>1116</v>
      </c>
      <c r="C239" s="122" t="s">
        <v>1116</v>
      </c>
    </row>
    <row r="240" spans="1:3">
      <c r="A240" s="122" t="s">
        <v>1203</v>
      </c>
      <c r="B240" s="122" t="s">
        <v>1009</v>
      </c>
      <c r="C240" s="122" t="s">
        <v>1009</v>
      </c>
    </row>
    <row r="241" spans="1:3">
      <c r="A241" s="122" t="s">
        <v>1204</v>
      </c>
      <c r="B241" s="122" t="s">
        <v>880</v>
      </c>
      <c r="C241" s="122" t="s">
        <v>880</v>
      </c>
    </row>
    <row r="242" spans="1:3">
      <c r="A242" s="122" t="s">
        <v>1205</v>
      </c>
      <c r="B242" s="122" t="s">
        <v>1043</v>
      </c>
      <c r="C242" s="122" t="s">
        <v>1043</v>
      </c>
    </row>
    <row r="243" spans="1:3">
      <c r="A243" s="122" t="s">
        <v>1206</v>
      </c>
      <c r="B243" s="122" t="s">
        <v>962</v>
      </c>
      <c r="C243" s="122" t="s">
        <v>962</v>
      </c>
    </row>
    <row r="244" spans="1:3">
      <c r="A244" s="122" t="s">
        <v>1207</v>
      </c>
      <c r="B244" s="122" t="s">
        <v>1208</v>
      </c>
    </row>
    <row r="245" spans="1:3">
      <c r="A245" s="122" t="s">
        <v>1209</v>
      </c>
      <c r="B245" s="122" t="s">
        <v>1210</v>
      </c>
    </row>
    <row r="246" spans="1:3">
      <c r="A246" s="122" t="s">
        <v>1211</v>
      </c>
      <c r="B246" s="122" t="s">
        <v>1212</v>
      </c>
    </row>
    <row r="247" spans="1:3">
      <c r="A247" s="122" t="s">
        <v>1213</v>
      </c>
      <c r="B247" s="122" t="s">
        <v>1214</v>
      </c>
      <c r="C247" s="122" t="s">
        <v>769</v>
      </c>
    </row>
    <row r="248" spans="1:3">
      <c r="A248" s="124" t="s">
        <v>1215</v>
      </c>
      <c r="B248" s="122" t="s">
        <v>1216</v>
      </c>
      <c r="C248" s="122" t="s">
        <v>1216</v>
      </c>
    </row>
    <row r="249" spans="1:3">
      <c r="A249" s="122" t="s">
        <v>1217</v>
      </c>
      <c r="B249" s="122" t="s">
        <v>1218</v>
      </c>
      <c r="C249" s="122" t="s">
        <v>1218</v>
      </c>
    </row>
    <row r="250" spans="1:3">
      <c r="A250" s="122" t="s">
        <v>1219</v>
      </c>
      <c r="B250" s="122" t="s">
        <v>1220</v>
      </c>
      <c r="C250" s="122" t="s">
        <v>1055</v>
      </c>
    </row>
    <row r="251" spans="1:3">
      <c r="A251" s="122" t="s">
        <v>1221</v>
      </c>
      <c r="B251" s="122" t="s">
        <v>1222</v>
      </c>
      <c r="C251" s="122" t="s">
        <v>876</v>
      </c>
    </row>
    <row r="252" spans="1:3">
      <c r="A252" s="122" t="s">
        <v>1223</v>
      </c>
      <c r="B252" s="122" t="s">
        <v>1224</v>
      </c>
      <c r="C252" s="122" t="s">
        <v>1224</v>
      </c>
    </row>
    <row r="253" spans="1:3">
      <c r="A253" s="122" t="s">
        <v>1225</v>
      </c>
      <c r="B253" s="122" t="s">
        <v>1226</v>
      </c>
      <c r="C253" s="122" t="s">
        <v>1226</v>
      </c>
    </row>
    <row r="254" spans="1:3">
      <c r="A254" s="122" t="s">
        <v>1227</v>
      </c>
      <c r="B254" s="122" t="s">
        <v>1228</v>
      </c>
      <c r="C254" s="122" t="s">
        <v>1228</v>
      </c>
    </row>
    <row r="255" spans="1:3">
      <c r="A255" s="122" t="s">
        <v>1229</v>
      </c>
      <c r="B255" s="122" t="s">
        <v>1230</v>
      </c>
      <c r="C255" s="122" t="s">
        <v>1230</v>
      </c>
    </row>
    <row r="256" spans="1:3">
      <c r="A256" s="122" t="s">
        <v>1231</v>
      </c>
      <c r="B256" s="122" t="s">
        <v>1232</v>
      </c>
      <c r="C256" s="122" t="s">
        <v>1232</v>
      </c>
    </row>
    <row r="257" spans="1:3">
      <c r="A257" s="122" t="s">
        <v>1233</v>
      </c>
      <c r="B257" s="122" t="s">
        <v>1234</v>
      </c>
      <c r="C257" s="122" t="s">
        <v>1234</v>
      </c>
    </row>
    <row r="258" spans="1:3">
      <c r="A258" s="122" t="s">
        <v>1235</v>
      </c>
      <c r="B258" s="122" t="s">
        <v>1236</v>
      </c>
      <c r="C258" s="122" t="s">
        <v>769</v>
      </c>
    </row>
    <row r="259" spans="1:3">
      <c r="A259" s="122" t="s">
        <v>1237</v>
      </c>
      <c r="B259" s="122" t="s">
        <v>1238</v>
      </c>
      <c r="C259" s="122" t="s">
        <v>1043</v>
      </c>
    </row>
    <row r="260" spans="1:3">
      <c r="A260" s="122" t="s">
        <v>1239</v>
      </c>
      <c r="B260" s="122" t="s">
        <v>1240</v>
      </c>
      <c r="C260" s="122" t="s">
        <v>1240</v>
      </c>
    </row>
    <row r="261" spans="1:3">
      <c r="A261" s="122" t="s">
        <v>1241</v>
      </c>
      <c r="B261" s="122" t="s">
        <v>1242</v>
      </c>
      <c r="C261" s="122" t="s">
        <v>880</v>
      </c>
    </row>
    <row r="262" spans="1:3">
      <c r="A262" s="122" t="s">
        <v>1243</v>
      </c>
      <c r="B262" s="122" t="s">
        <v>1244</v>
      </c>
      <c r="C262" s="122" t="s">
        <v>1244</v>
      </c>
    </row>
    <row r="263" spans="1:3">
      <c r="A263" s="122" t="s">
        <v>1245</v>
      </c>
      <c r="B263" s="122" t="s">
        <v>928</v>
      </c>
      <c r="C263" s="122" t="s">
        <v>928</v>
      </c>
    </row>
    <row r="264" spans="1:3">
      <c r="A264" s="122" t="s">
        <v>1246</v>
      </c>
      <c r="B264" s="122" t="s">
        <v>1247</v>
      </c>
      <c r="C264" s="122" t="s">
        <v>1247</v>
      </c>
    </row>
    <row r="265" spans="1:3">
      <c r="A265" s="122" t="s">
        <v>1248</v>
      </c>
      <c r="B265" s="122" t="s">
        <v>1249</v>
      </c>
      <c r="C265" s="122" t="s">
        <v>793</v>
      </c>
    </row>
    <row r="266" spans="1:3">
      <c r="A266" s="122" t="s">
        <v>1250</v>
      </c>
      <c r="B266" s="122" t="s">
        <v>1251</v>
      </c>
      <c r="C266" s="122" t="s">
        <v>796</v>
      </c>
    </row>
    <row r="267" spans="1:3">
      <c r="A267" s="122" t="s">
        <v>1252</v>
      </c>
      <c r="B267" s="122" t="s">
        <v>1253</v>
      </c>
      <c r="C267" s="122" t="s">
        <v>1253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Записка</vt:lpstr>
      <vt:lpstr>Смета</vt:lpstr>
      <vt:lpstr>Инструкция по заполнению</vt:lpstr>
      <vt:lpstr>Списки</vt:lpstr>
      <vt:lpstr>Согласование ЦБ</vt:lpstr>
      <vt:lpstr>Структура</vt:lpstr>
      <vt:lpstr>валюты</vt:lpstr>
      <vt:lpstr>Должности</vt:lpstr>
      <vt:lpstr>колич</vt:lpstr>
      <vt:lpstr>Записка!Область_печати</vt:lpstr>
      <vt:lpstr>Основание</vt:lpstr>
      <vt:lpstr>Подразделение</vt:lpstr>
      <vt:lpstr>Прием</vt:lpstr>
      <vt:lpstr>Страна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</dc:creator>
  <cp:lastModifiedBy>Пользователь Windows</cp:lastModifiedBy>
  <cp:lastPrinted>2016-09-21T15:03:25Z</cp:lastPrinted>
  <dcterms:created xsi:type="dcterms:W3CDTF">2015-03-22T14:01:40Z</dcterms:created>
  <dcterms:modified xsi:type="dcterms:W3CDTF">2018-01-10T12:09:35Z</dcterms:modified>
</cp:coreProperties>
</file>